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Default Extension="jpeg" ContentType="image/jpeg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hidePivotFieldList="1" defaultThemeVersion="124226"/>
  <bookViews>
    <workbookView xWindow="120" yWindow="105" windowWidth="10845" windowHeight="5355" tabRatio="698"/>
  </bookViews>
  <sheets>
    <sheet name="ภาพรวมจังหวัด" sheetId="73" r:id="rId1"/>
    <sheet name="รายเดือน63" sheetId="7" r:id="rId2"/>
    <sheet name="แยก3 รหัส" sheetId="10" r:id="rId3"/>
    <sheet name=" สัปดาห์ 47  (อำเภอ)" sheetId="33" r:id="rId4"/>
    <sheet name="รายตำบลwk 47" sheetId="79" r:id="rId5"/>
    <sheet name="รายหมู่บ้าน รง.506" sheetId="136" r:id="rId6"/>
    <sheet name="มัธยฐานรายอำเภอ63" sheetId="76" r:id="rId7"/>
  </sheets>
  <definedNames>
    <definedName name="_xlnm._FilterDatabase" localSheetId="1" hidden="1">รายเดือน63!$A$4:$O$4</definedName>
    <definedName name="_xlnm._FilterDatabase" localSheetId="4" hidden="1">'รายตำบลwk 47'!$A$2:$Q$197</definedName>
  </definedNames>
  <calcPr calcId="124519"/>
  <pivotCaches>
    <pivotCache cacheId="3" r:id="rId8"/>
  </pivotCaches>
</workbook>
</file>

<file path=xl/calcChain.xml><?xml version="1.0" encoding="utf-8"?>
<calcChain xmlns="http://schemas.openxmlformats.org/spreadsheetml/2006/main">
  <c r="AX31" i="33"/>
  <c r="AY31"/>
  <c r="AZ31"/>
  <c r="BA31"/>
  <c r="BB31"/>
  <c r="C31"/>
  <c r="M222" i="76"/>
  <c r="M212"/>
  <c r="M202"/>
  <c r="M192"/>
  <c r="M182"/>
  <c r="M172"/>
  <c r="M162"/>
  <c r="M142"/>
  <c r="M132"/>
  <c r="M112"/>
  <c r="M102"/>
  <c r="M92"/>
  <c r="M82"/>
  <c r="M72"/>
  <c r="M62"/>
  <c r="M52"/>
  <c r="M42"/>
  <c r="M32"/>
  <c r="M22"/>
  <c r="L5" i="7"/>
  <c r="M122" i="76" s="1"/>
  <c r="K5" i="7"/>
  <c r="L222" i="76"/>
  <c r="K222"/>
  <c r="M12" l="1"/>
  <c r="J222"/>
  <c r="I222"/>
  <c r="H222"/>
  <c r="G222"/>
  <c r="F222"/>
  <c r="E222"/>
  <c r="D222"/>
  <c r="C222"/>
  <c r="O221"/>
  <c r="N221" s="1"/>
  <c r="M221"/>
  <c r="L221"/>
  <c r="K221"/>
  <c r="J221"/>
  <c r="I221"/>
  <c r="H221"/>
  <c r="G221"/>
  <c r="F221"/>
  <c r="E221"/>
  <c r="D221"/>
  <c r="C221"/>
  <c r="O220"/>
  <c r="N220"/>
  <c r="M220"/>
  <c r="L220"/>
  <c r="K220"/>
  <c r="J220"/>
  <c r="I220"/>
  <c r="H220"/>
  <c r="G220"/>
  <c r="F220"/>
  <c r="E220"/>
  <c r="D220"/>
  <c r="C220"/>
  <c r="O219"/>
  <c r="O218"/>
  <c r="O217"/>
  <c r="O216"/>
  <c r="O215"/>
  <c r="L212"/>
  <c r="K212"/>
  <c r="J212"/>
  <c r="I212"/>
  <c r="H212"/>
  <c r="G212"/>
  <c r="F212"/>
  <c r="E212"/>
  <c r="D212"/>
  <c r="C212"/>
  <c r="P211" s="1"/>
  <c r="O211"/>
  <c r="N211"/>
  <c r="M211"/>
  <c r="L211"/>
  <c r="K211"/>
  <c r="J211"/>
  <c r="I211"/>
  <c r="H211"/>
  <c r="G211"/>
  <c r="F211"/>
  <c r="E211"/>
  <c r="D211"/>
  <c r="C211"/>
  <c r="O210"/>
  <c r="N210"/>
  <c r="M210"/>
  <c r="L210"/>
  <c r="K210"/>
  <c r="J210"/>
  <c r="I210"/>
  <c r="H210"/>
  <c r="G210"/>
  <c r="F210"/>
  <c r="E210"/>
  <c r="D210"/>
  <c r="C210"/>
  <c r="O209"/>
  <c r="O208"/>
  <c r="O207"/>
  <c r="O206"/>
  <c r="O205"/>
  <c r="L202"/>
  <c r="K202"/>
  <c r="J202"/>
  <c r="I202"/>
  <c r="H202"/>
  <c r="G202"/>
  <c r="F202"/>
  <c r="E202"/>
  <c r="D202"/>
  <c r="C202"/>
  <c r="P201" s="1"/>
  <c r="O201"/>
  <c r="N201"/>
  <c r="M201"/>
  <c r="L201"/>
  <c r="K201"/>
  <c r="J201"/>
  <c r="I201" s="1"/>
  <c r="H201"/>
  <c r="G201"/>
  <c r="F201"/>
  <c r="E201"/>
  <c r="D201"/>
  <c r="C201"/>
  <c r="O200"/>
  <c r="N200"/>
  <c r="M200"/>
  <c r="L200"/>
  <c r="K200"/>
  <c r="J200"/>
  <c r="I200"/>
  <c r="H200"/>
  <c r="G200"/>
  <c r="F200"/>
  <c r="E200"/>
  <c r="D200"/>
  <c r="C200"/>
  <c r="O199"/>
  <c r="O198"/>
  <c r="O197"/>
  <c r="O196"/>
  <c r="O195"/>
  <c r="L192"/>
  <c r="K192"/>
  <c r="J192"/>
  <c r="I192"/>
  <c r="H192"/>
  <c r="G192"/>
  <c r="F192"/>
  <c r="E192"/>
  <c r="D192"/>
  <c r="C192"/>
  <c r="P191" s="1"/>
  <c r="O191" s="1"/>
  <c r="N191"/>
  <c r="M191" s="1"/>
  <c r="L191"/>
  <c r="K191"/>
  <c r="J191"/>
  <c r="I191"/>
  <c r="H191"/>
  <c r="G191"/>
  <c r="F191"/>
  <c r="E191"/>
  <c r="D191"/>
  <c r="C191"/>
  <c r="O190"/>
  <c r="N190"/>
  <c r="M190"/>
  <c r="L190"/>
  <c r="K190"/>
  <c r="J190"/>
  <c r="I190"/>
  <c r="H190"/>
  <c r="G190"/>
  <c r="F190"/>
  <c r="E190"/>
  <c r="D190"/>
  <c r="C190"/>
  <c r="O189"/>
  <c r="O188"/>
  <c r="O187"/>
  <c r="O186"/>
  <c r="O185"/>
  <c r="L182"/>
  <c r="K182"/>
  <c r="J182"/>
  <c r="I182"/>
  <c r="H182"/>
  <c r="G182"/>
  <c r="F182"/>
  <c r="E182"/>
  <c r="D182"/>
  <c r="C182"/>
  <c r="P181" s="1"/>
  <c r="K203" l="1"/>
  <c r="C203"/>
  <c r="M203"/>
  <c r="N203"/>
  <c r="M213"/>
  <c r="P221"/>
  <c r="K223"/>
  <c r="G223"/>
  <c r="C223"/>
  <c r="H223"/>
  <c r="D223"/>
  <c r="I223"/>
  <c r="E223"/>
  <c r="J223"/>
  <c r="F223"/>
  <c r="O222"/>
  <c r="L223"/>
  <c r="M223"/>
  <c r="N223"/>
  <c r="D183"/>
  <c r="H183"/>
  <c r="L183"/>
  <c r="D193"/>
  <c r="H193"/>
  <c r="L193"/>
  <c r="G203"/>
  <c r="E213"/>
  <c r="I213"/>
  <c r="C183"/>
  <c r="G183"/>
  <c r="K183"/>
  <c r="C193"/>
  <c r="G193"/>
  <c r="K193"/>
  <c r="O202"/>
  <c r="F203"/>
  <c r="J203"/>
  <c r="D213"/>
  <c r="H213"/>
  <c r="L213"/>
  <c r="O182"/>
  <c r="F183"/>
  <c r="J183"/>
  <c r="N183"/>
  <c r="O192"/>
  <c r="F193"/>
  <c r="J193"/>
  <c r="N193"/>
  <c r="E203"/>
  <c r="I203"/>
  <c r="C213"/>
  <c r="G213"/>
  <c r="K213"/>
  <c r="E183"/>
  <c r="I183"/>
  <c r="M183"/>
  <c r="E193"/>
  <c r="I193"/>
  <c r="M193"/>
  <c r="D203"/>
  <c r="H203"/>
  <c r="L203"/>
  <c r="O212"/>
  <c r="F213"/>
  <c r="J213"/>
  <c r="N213"/>
  <c r="O181"/>
  <c r="N181"/>
  <c r="M181"/>
  <c r="L181"/>
  <c r="K181"/>
  <c r="J181"/>
  <c r="I181"/>
  <c r="H181"/>
  <c r="G181"/>
  <c r="F181"/>
  <c r="E181"/>
  <c r="D181"/>
  <c r="C181" s="1"/>
  <c r="O180"/>
  <c r="N180"/>
  <c r="M180"/>
  <c r="L180"/>
  <c r="K180"/>
  <c r="J180"/>
  <c r="I180"/>
  <c r="H180"/>
  <c r="G180"/>
  <c r="F180"/>
  <c r="E180"/>
  <c r="D180"/>
  <c r="C180"/>
  <c r="O179"/>
  <c r="O178"/>
  <c r="O177"/>
  <c r="O176"/>
  <c r="O175"/>
  <c r="L172"/>
  <c r="K172"/>
  <c r="J172"/>
  <c r="I172"/>
  <c r="H172"/>
  <c r="G172"/>
  <c r="F172"/>
  <c r="E172"/>
  <c r="D172"/>
  <c r="C172"/>
  <c r="P171" s="1"/>
  <c r="O171" s="1"/>
  <c r="N171"/>
  <c r="M171"/>
  <c r="L171"/>
  <c r="K171"/>
  <c r="J171"/>
  <c r="I171"/>
  <c r="H171" s="1"/>
  <c r="G171"/>
  <c r="F171"/>
  <c r="E171"/>
  <c r="D171"/>
  <c r="C171"/>
  <c r="O170"/>
  <c r="N170"/>
  <c r="M170"/>
  <c r="L170"/>
  <c r="K170"/>
  <c r="J170"/>
  <c r="I170"/>
  <c r="H170"/>
  <c r="G170"/>
  <c r="F170"/>
  <c r="E170"/>
  <c r="D170"/>
  <c r="C170"/>
  <c r="O169"/>
  <c r="O168"/>
  <c r="O167"/>
  <c r="O166"/>
  <c r="O165"/>
  <c r="L162"/>
  <c r="K162"/>
  <c r="J162"/>
  <c r="I162"/>
  <c r="H162"/>
  <c r="G162"/>
  <c r="F162"/>
  <c r="E162"/>
  <c r="D162"/>
  <c r="C162"/>
  <c r="P161" s="1"/>
  <c r="O161"/>
  <c r="N161"/>
  <c r="M161"/>
  <c r="L161"/>
  <c r="K161" s="1"/>
  <c r="J161"/>
  <c r="I161"/>
  <c r="H161"/>
  <c r="G161"/>
  <c r="F161"/>
  <c r="E161"/>
  <c r="D161"/>
  <c r="C161"/>
  <c r="O160"/>
  <c r="N160"/>
  <c r="M160"/>
  <c r="L160"/>
  <c r="K160"/>
  <c r="J160"/>
  <c r="I160"/>
  <c r="H160"/>
  <c r="G160"/>
  <c r="F160"/>
  <c r="E160"/>
  <c r="D160"/>
  <c r="C160"/>
  <c r="O159"/>
  <c r="O158"/>
  <c r="O157"/>
  <c r="O156"/>
  <c r="O155"/>
  <c r="N151"/>
  <c r="M151"/>
  <c r="L151"/>
  <c r="K151"/>
  <c r="J151"/>
  <c r="I151" s="1"/>
  <c r="H151"/>
  <c r="G151"/>
  <c r="F151"/>
  <c r="E151"/>
  <c r="D151"/>
  <c r="C151"/>
  <c r="O150"/>
  <c r="N150"/>
  <c r="M150"/>
  <c r="L150"/>
  <c r="K150"/>
  <c r="J150"/>
  <c r="I150"/>
  <c r="H150"/>
  <c r="G150"/>
  <c r="F150"/>
  <c r="E150"/>
  <c r="D150"/>
  <c r="C150"/>
  <c r="O149"/>
  <c r="O148"/>
  <c r="O147"/>
  <c r="O146"/>
  <c r="O145"/>
  <c r="L142"/>
  <c r="K142"/>
  <c r="J142"/>
  <c r="I142"/>
  <c r="H142"/>
  <c r="G142"/>
  <c r="F142"/>
  <c r="E142"/>
  <c r="D142"/>
  <c r="C142"/>
  <c r="P141" s="1"/>
  <c r="O141"/>
  <c r="N141"/>
  <c r="M141"/>
  <c r="L141" s="1"/>
  <c r="K141"/>
  <c r="I141"/>
  <c r="H141"/>
  <c r="G141"/>
  <c r="F141"/>
  <c r="E141"/>
  <c r="D141"/>
  <c r="C141"/>
  <c r="O140"/>
  <c r="N140"/>
  <c r="M140"/>
  <c r="L140"/>
  <c r="K140"/>
  <c r="J140"/>
  <c r="I140"/>
  <c r="H140"/>
  <c r="G140"/>
  <c r="F140"/>
  <c r="E140"/>
  <c r="D140"/>
  <c r="C140"/>
  <c r="O139"/>
  <c r="O138"/>
  <c r="O137"/>
  <c r="O136"/>
  <c r="O135"/>
  <c r="L132"/>
  <c r="K132"/>
  <c r="J132"/>
  <c r="I132"/>
  <c r="H132"/>
  <c r="G132"/>
  <c r="F132"/>
  <c r="E132"/>
  <c r="D132"/>
  <c r="C132"/>
  <c r="P131" s="1"/>
  <c r="O131"/>
  <c r="N131"/>
  <c r="M131"/>
  <c r="L131"/>
  <c r="K131"/>
  <c r="J131" s="1"/>
  <c r="I131"/>
  <c r="H131"/>
  <c r="G131"/>
  <c r="F131"/>
  <c r="E131"/>
  <c r="D131"/>
  <c r="C131"/>
  <c r="O130"/>
  <c r="N130"/>
  <c r="M130"/>
  <c r="L130"/>
  <c r="K130"/>
  <c r="J130"/>
  <c r="I130"/>
  <c r="H130"/>
  <c r="G130"/>
  <c r="F130"/>
  <c r="E130"/>
  <c r="D130"/>
  <c r="C130"/>
  <c r="O129"/>
  <c r="O128"/>
  <c r="O127"/>
  <c r="O126"/>
  <c r="O125"/>
  <c r="L122"/>
  <c r="O121"/>
  <c r="N121"/>
  <c r="M121" s="1"/>
  <c r="L121"/>
  <c r="K121"/>
  <c r="J121"/>
  <c r="I121"/>
  <c r="H121"/>
  <c r="G121"/>
  <c r="F121"/>
  <c r="E121"/>
  <c r="D121"/>
  <c r="C121"/>
  <c r="O120"/>
  <c r="N120"/>
  <c r="M120"/>
  <c r="L120"/>
  <c r="K120"/>
  <c r="J120"/>
  <c r="I120"/>
  <c r="H120"/>
  <c r="G120"/>
  <c r="F120"/>
  <c r="E120"/>
  <c r="D120"/>
  <c r="C120"/>
  <c r="O119"/>
  <c r="O118"/>
  <c r="O117"/>
  <c r="O116"/>
  <c r="O115"/>
  <c r="L112"/>
  <c r="K112"/>
  <c r="J112"/>
  <c r="I112"/>
  <c r="H112"/>
  <c r="G112"/>
  <c r="F112"/>
  <c r="E112"/>
  <c r="D112"/>
  <c r="C112"/>
  <c r="P111" s="1"/>
  <c r="O111"/>
  <c r="N111"/>
  <c r="M111"/>
  <c r="L111"/>
  <c r="K111"/>
  <c r="J111"/>
  <c r="I111"/>
  <c r="H111"/>
  <c r="G111"/>
  <c r="F111"/>
  <c r="E111"/>
  <c r="D111"/>
  <c r="C111" s="1"/>
  <c r="O110"/>
  <c r="N110"/>
  <c r="M110"/>
  <c r="L110"/>
  <c r="K110"/>
  <c r="J110"/>
  <c r="I110"/>
  <c r="H110"/>
  <c r="G110"/>
  <c r="F110"/>
  <c r="E110"/>
  <c r="D110"/>
  <c r="C110"/>
  <c r="O109"/>
  <c r="O108"/>
  <c r="O107"/>
  <c r="O106"/>
  <c r="O105"/>
  <c r="L102"/>
  <c r="K102"/>
  <c r="J102"/>
  <c r="I102"/>
  <c r="H102"/>
  <c r="G102"/>
  <c r="F102"/>
  <c r="E102"/>
  <c r="D102"/>
  <c r="C102"/>
  <c r="P101" s="1"/>
  <c r="O101"/>
  <c r="N101"/>
  <c r="M101"/>
  <c r="L101"/>
  <c r="K101"/>
  <c r="J101"/>
  <c r="I101"/>
  <c r="H101"/>
  <c r="G101"/>
  <c r="F101"/>
  <c r="E101" s="1"/>
  <c r="D101"/>
  <c r="C101"/>
  <c r="O100"/>
  <c r="N100"/>
  <c r="M100"/>
  <c r="L100"/>
  <c r="K100"/>
  <c r="J100"/>
  <c r="I100"/>
  <c r="H100"/>
  <c r="G100"/>
  <c r="F100"/>
  <c r="E100"/>
  <c r="D100"/>
  <c r="C100"/>
  <c r="O99"/>
  <c r="O98"/>
  <c r="O97"/>
  <c r="O96"/>
  <c r="O95"/>
  <c r="L92"/>
  <c r="K92"/>
  <c r="J92"/>
  <c r="I92"/>
  <c r="H92"/>
  <c r="G92"/>
  <c r="F92"/>
  <c r="E92"/>
  <c r="D92"/>
  <c r="C92"/>
  <c r="P91" s="1"/>
  <c r="O91"/>
  <c r="N91"/>
  <c r="M91"/>
  <c r="L91"/>
  <c r="K91"/>
  <c r="J91"/>
  <c r="I91" s="1"/>
  <c r="H91"/>
  <c r="G91"/>
  <c r="F91"/>
  <c r="E91"/>
  <c r="D91"/>
  <c r="C91"/>
  <c r="O90"/>
  <c r="N90"/>
  <c r="M90"/>
  <c r="L90"/>
  <c r="K90"/>
  <c r="J90"/>
  <c r="I90"/>
  <c r="H90"/>
  <c r="G90"/>
  <c r="F90"/>
  <c r="E90"/>
  <c r="D90"/>
  <c r="C90"/>
  <c r="O89"/>
  <c r="O88"/>
  <c r="O87"/>
  <c r="O86"/>
  <c r="O85"/>
  <c r="L82"/>
  <c r="K82"/>
  <c r="J82"/>
  <c r="I82"/>
  <c r="H82"/>
  <c r="G82"/>
  <c r="F82"/>
  <c r="E82"/>
  <c r="D82"/>
  <c r="C82"/>
  <c r="P81" s="1"/>
  <c r="O81" s="1"/>
  <c r="N81" s="1"/>
  <c r="M81"/>
  <c r="K173" l="1"/>
  <c r="M103"/>
  <c r="C83"/>
  <c r="C163"/>
  <c r="K163"/>
  <c r="N133"/>
  <c r="K83"/>
  <c r="K103"/>
  <c r="I113"/>
  <c r="J143"/>
  <c r="I163"/>
  <c r="C173"/>
  <c r="C103"/>
  <c r="E83"/>
  <c r="M83"/>
  <c r="D93"/>
  <c r="H93"/>
  <c r="G103"/>
  <c r="O112"/>
  <c r="K113"/>
  <c r="F133"/>
  <c r="J133"/>
  <c r="O142"/>
  <c r="F143"/>
  <c r="N143"/>
  <c r="E163"/>
  <c r="M163"/>
  <c r="E173"/>
  <c r="I173"/>
  <c r="M173"/>
  <c r="D83"/>
  <c r="H83"/>
  <c r="L83"/>
  <c r="C93"/>
  <c r="G93"/>
  <c r="K93"/>
  <c r="O102"/>
  <c r="F103"/>
  <c r="J103"/>
  <c r="N103"/>
  <c r="F113"/>
  <c r="J113"/>
  <c r="N113"/>
  <c r="E133"/>
  <c r="I133"/>
  <c r="M133"/>
  <c r="E143"/>
  <c r="I143"/>
  <c r="M143"/>
  <c r="D163"/>
  <c r="H163"/>
  <c r="L163"/>
  <c r="D173"/>
  <c r="H173"/>
  <c r="L173"/>
  <c r="I83"/>
  <c r="L93"/>
  <c r="G113"/>
  <c r="O132"/>
  <c r="D133"/>
  <c r="H133"/>
  <c r="L133"/>
  <c r="D143"/>
  <c r="H143"/>
  <c r="L143"/>
  <c r="G163"/>
  <c r="G173"/>
  <c r="G83"/>
  <c r="O92"/>
  <c r="F93"/>
  <c r="J93"/>
  <c r="N93"/>
  <c r="E103"/>
  <c r="I103"/>
  <c r="E113"/>
  <c r="M113"/>
  <c r="O82"/>
  <c r="F83"/>
  <c r="J83"/>
  <c r="N83"/>
  <c r="E93"/>
  <c r="I93"/>
  <c r="M93"/>
  <c r="D103"/>
  <c r="H103"/>
  <c r="L103"/>
  <c r="D113"/>
  <c r="H113"/>
  <c r="L113"/>
  <c r="C133"/>
  <c r="G133"/>
  <c r="K133"/>
  <c r="C143"/>
  <c r="G143"/>
  <c r="K143"/>
  <c r="O162"/>
  <c r="F163"/>
  <c r="J163"/>
  <c r="N163"/>
  <c r="O172"/>
  <c r="F173"/>
  <c r="J173"/>
  <c r="N173"/>
  <c r="L81"/>
  <c r="K81"/>
  <c r="J81"/>
  <c r="I81"/>
  <c r="H81"/>
  <c r="G81"/>
  <c r="F81"/>
  <c r="E81"/>
  <c r="D81"/>
  <c r="C81"/>
  <c r="O80"/>
  <c r="N80"/>
  <c r="M80"/>
  <c r="L80"/>
  <c r="K80"/>
  <c r="J80"/>
  <c r="I80"/>
  <c r="H80"/>
  <c r="G80"/>
  <c r="F80"/>
  <c r="E80"/>
  <c r="D80"/>
  <c r="C80"/>
  <c r="O79"/>
  <c r="O78"/>
  <c r="O77"/>
  <c r="O76"/>
  <c r="O75"/>
  <c r="L72"/>
  <c r="K72"/>
  <c r="J72"/>
  <c r="I72"/>
  <c r="H72"/>
  <c r="G72"/>
  <c r="F72"/>
  <c r="E72"/>
  <c r="D72"/>
  <c r="C72"/>
  <c r="P71" s="1"/>
  <c r="O71"/>
  <c r="N71"/>
  <c r="M71"/>
  <c r="L71"/>
  <c r="K71"/>
  <c r="J71"/>
  <c r="I71" s="1"/>
  <c r="H71"/>
  <c r="G71"/>
  <c r="F71"/>
  <c r="E71"/>
  <c r="D71"/>
  <c r="C71"/>
  <c r="O70"/>
  <c r="N70"/>
  <c r="M70"/>
  <c r="L70"/>
  <c r="K70"/>
  <c r="J70"/>
  <c r="I70"/>
  <c r="H70"/>
  <c r="G70"/>
  <c r="F70"/>
  <c r="E70"/>
  <c r="D70"/>
  <c r="C70"/>
  <c r="O69"/>
  <c r="O68"/>
  <c r="O67"/>
  <c r="O66"/>
  <c r="O65"/>
  <c r="L62"/>
  <c r="K62"/>
  <c r="J62"/>
  <c r="I62"/>
  <c r="H62"/>
  <c r="G62"/>
  <c r="F62"/>
  <c r="E62"/>
  <c r="D62"/>
  <c r="C62"/>
  <c r="P61" s="1"/>
  <c r="O61"/>
  <c r="N61"/>
  <c r="M61"/>
  <c r="L61"/>
  <c r="K61"/>
  <c r="J61"/>
  <c r="I61"/>
  <c r="H61"/>
  <c r="G61"/>
  <c r="F61"/>
  <c r="E61"/>
  <c r="D61"/>
  <c r="C61"/>
  <c r="O60"/>
  <c r="N60"/>
  <c r="M60"/>
  <c r="L60"/>
  <c r="K60"/>
  <c r="J60"/>
  <c r="I60"/>
  <c r="H60"/>
  <c r="G60"/>
  <c r="F60"/>
  <c r="E60"/>
  <c r="D60"/>
  <c r="C60"/>
  <c r="O59"/>
  <c r="O58"/>
  <c r="O57"/>
  <c r="O56"/>
  <c r="O55"/>
  <c r="L52"/>
  <c r="K52"/>
  <c r="J52"/>
  <c r="I52"/>
  <c r="H52"/>
  <c r="G52"/>
  <c r="F52"/>
  <c r="E52"/>
  <c r="D52"/>
  <c r="C52"/>
  <c r="P51" s="1"/>
  <c r="O51"/>
  <c r="N51"/>
  <c r="M51"/>
  <c r="L51"/>
  <c r="K51"/>
  <c r="J51"/>
  <c r="I51"/>
  <c r="H51"/>
  <c r="G51"/>
  <c r="F51"/>
  <c r="E51"/>
  <c r="D51"/>
  <c r="C51" s="1"/>
  <c r="O50"/>
  <c r="N50"/>
  <c r="M50"/>
  <c r="L50"/>
  <c r="K50"/>
  <c r="J50"/>
  <c r="I50"/>
  <c r="H50"/>
  <c r="G50"/>
  <c r="F50"/>
  <c r="E50"/>
  <c r="D50"/>
  <c r="C50"/>
  <c r="O49"/>
  <c r="O48"/>
  <c r="O47"/>
  <c r="O46"/>
  <c r="O45"/>
  <c r="L42"/>
  <c r="K42"/>
  <c r="J42"/>
  <c r="I42"/>
  <c r="H42"/>
  <c r="G42"/>
  <c r="F42"/>
  <c r="E42"/>
  <c r="D42"/>
  <c r="C42"/>
  <c r="P41" s="1"/>
  <c r="O41"/>
  <c r="N41"/>
  <c r="M41"/>
  <c r="L41"/>
  <c r="K41"/>
  <c r="J41"/>
  <c r="I41" s="1"/>
  <c r="H41"/>
  <c r="G41"/>
  <c r="F41"/>
  <c r="E41"/>
  <c r="D41"/>
  <c r="C41"/>
  <c r="O40"/>
  <c r="N40"/>
  <c r="M40"/>
  <c r="L40"/>
  <c r="K40"/>
  <c r="J40"/>
  <c r="I40"/>
  <c r="H40"/>
  <c r="G40"/>
  <c r="F40"/>
  <c r="E40"/>
  <c r="D40"/>
  <c r="C40"/>
  <c r="O39"/>
  <c r="O38"/>
  <c r="O37"/>
  <c r="O36"/>
  <c r="O35"/>
  <c r="D43" l="1"/>
  <c r="E63"/>
  <c r="F43"/>
  <c r="E53"/>
  <c r="K63"/>
  <c r="J73"/>
  <c r="C63"/>
  <c r="O42"/>
  <c r="N43"/>
  <c r="M53"/>
  <c r="O72"/>
  <c r="N73"/>
  <c r="E43"/>
  <c r="I43"/>
  <c r="M43"/>
  <c r="D53"/>
  <c r="H53"/>
  <c r="L53"/>
  <c r="O62"/>
  <c r="F63"/>
  <c r="J63"/>
  <c r="N63"/>
  <c r="E73"/>
  <c r="I73"/>
  <c r="M73"/>
  <c r="J43"/>
  <c r="I53"/>
  <c r="G63"/>
  <c r="F73"/>
  <c r="G53"/>
  <c r="I63"/>
  <c r="M63"/>
  <c r="D73"/>
  <c r="H73"/>
  <c r="L73"/>
  <c r="H43"/>
  <c r="L43"/>
  <c r="C53"/>
  <c r="K53"/>
  <c r="C43"/>
  <c r="G43"/>
  <c r="K43"/>
  <c r="O52"/>
  <c r="F53"/>
  <c r="J53"/>
  <c r="N53"/>
  <c r="D63"/>
  <c r="H63"/>
  <c r="L63"/>
  <c r="C73"/>
  <c r="G73"/>
  <c r="K73"/>
  <c r="L32"/>
  <c r="K32"/>
  <c r="J32"/>
  <c r="I32"/>
  <c r="H32"/>
  <c r="G32"/>
  <c r="F32"/>
  <c r="E32"/>
  <c r="D32"/>
  <c r="C32"/>
  <c r="O31"/>
  <c r="N31"/>
  <c r="M31"/>
  <c r="L31"/>
  <c r="K31"/>
  <c r="J31"/>
  <c r="I31"/>
  <c r="H31"/>
  <c r="G31"/>
  <c r="F31"/>
  <c r="E31"/>
  <c r="D31"/>
  <c r="C31" s="1"/>
  <c r="O30"/>
  <c r="N30"/>
  <c r="M30"/>
  <c r="L30"/>
  <c r="K30"/>
  <c r="J30"/>
  <c r="I30"/>
  <c r="H30"/>
  <c r="G30"/>
  <c r="F30"/>
  <c r="E30"/>
  <c r="D30"/>
  <c r="C30"/>
  <c r="O29"/>
  <c r="O28"/>
  <c r="O27"/>
  <c r="O26"/>
  <c r="O25"/>
  <c r="L22"/>
  <c r="K22"/>
  <c r="J22"/>
  <c r="I22"/>
  <c r="H22"/>
  <c r="G22"/>
  <c r="F22"/>
  <c r="E22"/>
  <c r="D22"/>
  <c r="C22"/>
  <c r="P21" s="1"/>
  <c r="O21" s="1"/>
  <c r="N21"/>
  <c r="M21"/>
  <c r="L21"/>
  <c r="K21"/>
  <c r="J21"/>
  <c r="I21"/>
  <c r="H21"/>
  <c r="G21" s="1"/>
  <c r="F21"/>
  <c r="E21"/>
  <c r="D21"/>
  <c r="C21"/>
  <c r="O20"/>
  <c r="N20"/>
  <c r="M20"/>
  <c r="L20"/>
  <c r="K20"/>
  <c r="J20"/>
  <c r="I20"/>
  <c r="H20"/>
  <c r="G20"/>
  <c r="F20"/>
  <c r="E20"/>
  <c r="D20"/>
  <c r="C20"/>
  <c r="O19"/>
  <c r="O18"/>
  <c r="O17"/>
  <c r="O16"/>
  <c r="O15"/>
  <c r="L12"/>
  <c r="O11"/>
  <c r="N11"/>
  <c r="M11"/>
  <c r="L11"/>
  <c r="K11"/>
  <c r="J11"/>
  <c r="I11"/>
  <c r="H11" s="1"/>
  <c r="G11"/>
  <c r="F11"/>
  <c r="E11"/>
  <c r="D11"/>
  <c r="C11"/>
  <c r="O10"/>
  <c r="N10"/>
  <c r="M10"/>
  <c r="L10"/>
  <c r="K10"/>
  <c r="J10"/>
  <c r="I10"/>
  <c r="H10"/>
  <c r="G10"/>
  <c r="F10"/>
  <c r="E10"/>
  <c r="D10"/>
  <c r="C10"/>
  <c r="O9"/>
  <c r="O8"/>
  <c r="H196" i="79"/>
  <c r="G196"/>
  <c r="F196"/>
  <c r="E196"/>
  <c r="E33" i="76" l="1"/>
  <c r="N23"/>
  <c r="P31"/>
  <c r="L33"/>
  <c r="M33"/>
  <c r="I33"/>
  <c r="N33"/>
  <c r="K33"/>
  <c r="J33"/>
  <c r="J23"/>
  <c r="E23"/>
  <c r="M23"/>
  <c r="D33"/>
  <c r="H33"/>
  <c r="F23"/>
  <c r="D23"/>
  <c r="C33"/>
  <c r="G33"/>
  <c r="I23"/>
  <c r="H23"/>
  <c r="L23"/>
  <c r="O22"/>
  <c r="G23"/>
  <c r="K23"/>
  <c r="O32"/>
  <c r="F33"/>
  <c r="D196" i="79"/>
  <c r="C196"/>
  <c r="BB37" i="33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 s="1"/>
  <c r="B33"/>
  <c r="B32"/>
  <c r="C197" i="79" l="1"/>
  <c r="BB25" i="33"/>
  <c r="BA25"/>
  <c r="AZ25"/>
  <c r="AY25"/>
  <c r="AX25"/>
  <c r="AW25"/>
  <c r="AW31" s="1"/>
  <c r="AV25"/>
  <c r="AV31" s="1"/>
  <c r="AU25"/>
  <c r="AU31" s="1"/>
  <c r="AT25"/>
  <c r="AT31" s="1"/>
  <c r="AS25"/>
  <c r="AS31" s="1"/>
  <c r="AR25"/>
  <c r="AR31" s="1"/>
  <c r="AQ25"/>
  <c r="AQ31" s="1"/>
  <c r="AP25"/>
  <c r="AP31" s="1"/>
  <c r="AO25"/>
  <c r="AO31" s="1"/>
  <c r="AN25" l="1"/>
  <c r="AN31" s="1"/>
  <c r="AM25"/>
  <c r="AM31" s="1"/>
  <c r="AL25"/>
  <c r="AL31" s="1"/>
  <c r="AK25"/>
  <c r="AK31" s="1"/>
  <c r="AJ25"/>
  <c r="AJ31" s="1"/>
  <c r="AI25"/>
  <c r="AI31" s="1"/>
  <c r="AH25"/>
  <c r="AH31" s="1"/>
  <c r="AG25"/>
  <c r="AG31" s="1"/>
  <c r="AF25"/>
  <c r="AF31" s="1"/>
  <c r="AE25"/>
  <c r="AE31" s="1"/>
  <c r="AD25"/>
  <c r="AD31" s="1"/>
  <c r="AC25"/>
  <c r="AC31" s="1"/>
  <c r="AB25" l="1"/>
  <c r="AB31" s="1"/>
  <c r="AA25" l="1"/>
  <c r="AA31" s="1"/>
  <c r="Z25"/>
  <c r="Z31" s="1"/>
  <c r="Y25"/>
  <c r="Y31" s="1"/>
  <c r="X25"/>
  <c r="X31" s="1"/>
  <c r="W25"/>
  <c r="W31" s="1"/>
  <c r="V25"/>
  <c r="V31" s="1"/>
  <c r="U25"/>
  <c r="U31" s="1"/>
  <c r="T25"/>
  <c r="T31" s="1"/>
  <c r="S25"/>
  <c r="S31" s="1"/>
  <c r="R25"/>
  <c r="R31" s="1"/>
  <c r="Q25"/>
  <c r="Q31" s="1"/>
  <c r="P25"/>
  <c r="P31" s="1"/>
  <c r="O25"/>
  <c r="O31" s="1"/>
  <c r="N25"/>
  <c r="N31" s="1"/>
  <c r="M25"/>
  <c r="M31" s="1"/>
  <c r="L25"/>
  <c r="L31" s="1"/>
  <c r="K25"/>
  <c r="K31" s="1"/>
  <c r="J25"/>
  <c r="J31" s="1"/>
  <c r="I25"/>
  <c r="I31" s="1"/>
  <c r="H25"/>
  <c r="H31" s="1"/>
  <c r="G25"/>
  <c r="G31" s="1"/>
  <c r="F25"/>
  <c r="F31" s="1"/>
  <c r="E25"/>
  <c r="E31" s="1"/>
  <c r="D25"/>
  <c r="D31" s="1"/>
  <c r="C25"/>
  <c r="B31" l="1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G28" i="10"/>
  <c r="D28"/>
  <c r="C28"/>
  <c r="B28"/>
  <c r="H27"/>
  <c r="E27"/>
  <c r="H26"/>
  <c r="F26" s="1"/>
  <c r="E26"/>
  <c r="H25"/>
  <c r="E25"/>
  <c r="H24"/>
  <c r="F24" s="1"/>
  <c r="E24"/>
  <c r="H23"/>
  <c r="F23" s="1"/>
  <c r="E23"/>
  <c r="H22"/>
  <c r="F22" s="1"/>
  <c r="E22"/>
  <c r="H21"/>
  <c r="E21"/>
  <c r="H20"/>
  <c r="F20" s="1"/>
  <c r="E20"/>
  <c r="H19"/>
  <c r="F19" s="1"/>
  <c r="E19"/>
  <c r="H18"/>
  <c r="F18" s="1"/>
  <c r="E18"/>
  <c r="I17" s="1"/>
  <c r="H17"/>
  <c r="E17"/>
  <c r="O16"/>
  <c r="P16" s="1"/>
  <c r="N16"/>
  <c r="H16"/>
  <c r="F16" s="1"/>
  <c r="E16"/>
  <c r="P15"/>
  <c r="H15"/>
  <c r="F15" s="1"/>
  <c r="E15"/>
  <c r="P14"/>
  <c r="H14"/>
  <c r="F14" s="1"/>
  <c r="E14"/>
  <c r="H13"/>
  <c r="E13"/>
  <c r="H12"/>
  <c r="F12" s="1"/>
  <c r="E12"/>
  <c r="I11" s="1"/>
  <c r="H11"/>
  <c r="E11"/>
  <c r="I12" l="1"/>
  <c r="I22"/>
  <c r="I26"/>
  <c r="F11"/>
  <c r="F17"/>
  <c r="F21"/>
  <c r="F25"/>
  <c r="F27"/>
  <c r="I25"/>
  <c r="I14"/>
  <c r="I20"/>
  <c r="F13"/>
  <c r="I13"/>
  <c r="I16"/>
  <c r="I19"/>
  <c r="I23"/>
  <c r="I27"/>
  <c r="B25" i="33"/>
  <c r="I24" i="10"/>
  <c r="H28"/>
  <c r="I21"/>
  <c r="I18"/>
  <c r="I15"/>
  <c r="I28"/>
  <c r="O10"/>
  <c r="P10" s="1"/>
  <c r="N10"/>
  <c r="I10" s="1"/>
  <c r="H10"/>
  <c r="F10" s="1"/>
  <c r="E10"/>
  <c r="P9"/>
  <c r="H9"/>
  <c r="E9"/>
  <c r="P8"/>
  <c r="H8"/>
  <c r="F8"/>
  <c r="E8"/>
  <c r="P7"/>
  <c r="I7" s="1"/>
  <c r="H7"/>
  <c r="E7"/>
  <c r="P6"/>
  <c r="G6"/>
  <c r="D6"/>
  <c r="C6"/>
  <c r="H6" s="1"/>
  <c r="B6"/>
  <c r="P5"/>
  <c r="P4"/>
  <c r="U27" i="7"/>
  <c r="S27"/>
  <c r="L27"/>
  <c r="M152" i="76" s="1"/>
  <c r="K27" i="7"/>
  <c r="L152" i="76" s="1"/>
  <c r="F9" i="10" l="1"/>
  <c r="I8"/>
  <c r="E28"/>
  <c r="F28" s="1"/>
  <c r="E6"/>
  <c r="F6" s="1"/>
  <c r="F7"/>
  <c r="R6"/>
  <c r="R7"/>
  <c r="R4"/>
  <c r="R5"/>
  <c r="R8"/>
  <c r="R9"/>
  <c r="I9"/>
  <c r="I6"/>
  <c r="N26" i="7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S5"/>
  <c r="J5"/>
  <c r="K12" i="76" s="1"/>
  <c r="K122" l="1"/>
  <c r="J27" i="7"/>
  <c r="K152" i="76" s="1"/>
  <c r="V16" i="7"/>
  <c r="T16"/>
  <c r="R10" i="10"/>
  <c r="I5" i="7"/>
  <c r="J12" i="76" s="1"/>
  <c r="H5" i="7"/>
  <c r="G5"/>
  <c r="F5"/>
  <c r="E5"/>
  <c r="D5"/>
  <c r="C5"/>
  <c r="B5"/>
  <c r="C12" i="76" s="1"/>
  <c r="M14" i="73"/>
  <c r="L14"/>
  <c r="K14"/>
  <c r="J14"/>
  <c r="I14"/>
  <c r="H14"/>
  <c r="G14"/>
  <c r="F14"/>
  <c r="E14"/>
  <c r="D14"/>
  <c r="C14"/>
  <c r="B14"/>
  <c r="I12" i="76" l="1"/>
  <c r="H12" s="1"/>
  <c r="P11"/>
  <c r="C13"/>
  <c r="G12"/>
  <c r="F12" s="1"/>
  <c r="E12" s="1"/>
  <c r="D12" s="1"/>
  <c r="C122"/>
  <c r="B27" i="7"/>
  <c r="N5"/>
  <c r="G122" i="76"/>
  <c r="F27" i="7"/>
  <c r="G152" i="76" s="1"/>
  <c r="F122"/>
  <c r="E27" i="7"/>
  <c r="F152" i="76" s="1"/>
  <c r="J122"/>
  <c r="I27" i="7"/>
  <c r="J152" i="76" s="1"/>
  <c r="E122"/>
  <c r="D27" i="7"/>
  <c r="E152" i="76" s="1"/>
  <c r="I122"/>
  <c r="H27" i="7"/>
  <c r="I152" i="76" s="1"/>
  <c r="D122"/>
  <c r="C27" i="7"/>
  <c r="D152" i="76" s="1"/>
  <c r="H122"/>
  <c r="G27" i="7"/>
  <c r="H152" i="76" s="1"/>
  <c r="P13" i="73"/>
  <c r="N13"/>
  <c r="N12"/>
  <c r="Q11"/>
  <c r="P11"/>
  <c r="H13" i="76" l="1"/>
  <c r="L13"/>
  <c r="E13"/>
  <c r="I13"/>
  <c r="K13"/>
  <c r="O12"/>
  <c r="M13"/>
  <c r="J13"/>
  <c r="G13"/>
  <c r="D13"/>
  <c r="N13"/>
  <c r="F13"/>
  <c r="P121"/>
  <c r="K123"/>
  <c r="F123"/>
  <c r="I123"/>
  <c r="L123"/>
  <c r="H123"/>
  <c r="M123"/>
  <c r="N123"/>
  <c r="E123"/>
  <c r="D123"/>
  <c r="C123" s="1"/>
  <c r="O122"/>
  <c r="G123"/>
  <c r="J123"/>
  <c r="C152"/>
  <c r="N27" i="7"/>
  <c r="N11" i="73"/>
  <c r="M11"/>
  <c r="L11"/>
  <c r="K11"/>
  <c r="J11"/>
  <c r="I11"/>
  <c r="H11"/>
  <c r="G11"/>
  <c r="F11"/>
  <c r="E11"/>
  <c r="D11"/>
  <c r="C11"/>
  <c r="B11"/>
  <c r="N10" s="1"/>
  <c r="M10"/>
  <c r="L10"/>
  <c r="K10"/>
  <c r="J10"/>
  <c r="I10"/>
  <c r="H10"/>
  <c r="G10"/>
  <c r="F10"/>
  <c r="E10"/>
  <c r="D10"/>
  <c r="C10"/>
  <c r="B10"/>
  <c r="N9" s="1"/>
  <c r="M9"/>
  <c r="L9"/>
  <c r="K9"/>
  <c r="J9"/>
  <c r="I9"/>
  <c r="H9"/>
  <c r="G9"/>
  <c r="F9"/>
  <c r="E9"/>
  <c r="D9"/>
  <c r="C9"/>
  <c r="B9"/>
  <c r="N8"/>
  <c r="N7"/>
  <c r="N6"/>
  <c r="N5"/>
  <c r="N4"/>
  <c r="T8" i="7"/>
  <c r="V8" s="1"/>
  <c r="T9"/>
  <c r="V9" s="1"/>
  <c r="P151" i="76" l="1"/>
  <c r="O151" s="1"/>
  <c r="F153"/>
  <c r="J153"/>
  <c r="L153"/>
  <c r="G153"/>
  <c r="M153"/>
  <c r="H153"/>
  <c r="C153"/>
  <c r="O152"/>
  <c r="I153"/>
  <c r="D153"/>
  <c r="N153"/>
  <c r="E153"/>
  <c r="K153"/>
  <c r="W9" i="7"/>
  <c r="T17"/>
  <c r="V17" s="1"/>
  <c r="T23"/>
  <c r="V23" s="1"/>
  <c r="T7"/>
  <c r="V7" s="1"/>
  <c r="O7" s="1"/>
  <c r="T20"/>
  <c r="V20" s="1"/>
  <c r="T6"/>
  <c r="V6" s="1"/>
  <c r="T14"/>
  <c r="V14" s="1"/>
  <c r="O14" s="1"/>
  <c r="T10"/>
  <c r="V10" s="1"/>
  <c r="O10" s="1"/>
  <c r="T11"/>
  <c r="V11" s="1"/>
  <c r="O11" s="1"/>
  <c r="T12"/>
  <c r="V12" s="1"/>
  <c r="T13"/>
  <c r="V13" s="1"/>
  <c r="O13" s="1"/>
  <c r="T15"/>
  <c r="V15" s="1"/>
  <c r="O15" s="1"/>
  <c r="T18"/>
  <c r="V18" s="1"/>
  <c r="T19"/>
  <c r="V19" s="1"/>
  <c r="T21"/>
  <c r="V21" s="1"/>
  <c r="T22"/>
  <c r="V22" s="1"/>
  <c r="T24"/>
  <c r="V24" s="1"/>
  <c r="T25"/>
  <c r="V25" s="1"/>
  <c r="T26"/>
  <c r="V26" s="1"/>
  <c r="O26" s="1"/>
  <c r="O8" l="1"/>
  <c r="O24"/>
  <c r="O25"/>
  <c r="O18"/>
  <c r="O19"/>
  <c r="O16"/>
  <c r="O12"/>
  <c r="O21"/>
  <c r="O20"/>
  <c r="O17"/>
  <c r="O22"/>
  <c r="O6"/>
  <c r="T5"/>
  <c r="V5" s="1"/>
  <c r="T27"/>
  <c r="O5" l="1"/>
  <c r="O9"/>
  <c r="V27"/>
  <c r="W27"/>
  <c r="O27" l="1"/>
  <c r="O23"/>
</calcChain>
</file>

<file path=xl/sharedStrings.xml><?xml version="1.0" encoding="utf-8"?>
<sst xmlns="http://schemas.openxmlformats.org/spreadsheetml/2006/main" count="3279" uniqueCount="990">
  <si>
    <t>Base line</t>
  </si>
  <si>
    <t>(ลด 20 % มัธยฐาน)</t>
  </si>
  <si>
    <t>18.เชียงขวัญ</t>
  </si>
  <si>
    <t>19.หนองฮี</t>
  </si>
  <si>
    <t>20.ทุ่งเขาหลวง</t>
  </si>
  <si>
    <t>.</t>
  </si>
  <si>
    <t>รวม  3  รหัส</t>
  </si>
  <si>
    <t>DHF + DSS</t>
  </si>
  <si>
    <t xml:space="preserve"> รวม 3 รหัส</t>
  </si>
  <si>
    <t>อำเภอ</t>
  </si>
  <si>
    <t>ประชากร</t>
  </si>
  <si>
    <t>ผู้ป่วย</t>
  </si>
  <si>
    <t>ผู้ป่วยตาย</t>
  </si>
  <si>
    <t>อัตราป่วย</t>
  </si>
  <si>
    <t>อัตราป่วยตาย</t>
  </si>
  <si>
    <t>DHF</t>
  </si>
  <si>
    <t>DSS</t>
  </si>
  <si>
    <t>DF</t>
  </si>
  <si>
    <t>(ราย)</t>
  </si>
  <si>
    <t>(ร้อยละ)</t>
  </si>
  <si>
    <t>(ต่อแสน)</t>
  </si>
  <si>
    <t>เมือง</t>
  </si>
  <si>
    <t xml:space="preserve">  - นอกเขต</t>
  </si>
  <si>
    <t>เกษตรวิสัย</t>
  </si>
  <si>
    <t>จตุรพักตรพิมาน</t>
  </si>
  <si>
    <t>ธวัชบุรี</t>
  </si>
  <si>
    <t>พนมไพร</t>
  </si>
  <si>
    <t>โพนทอง</t>
  </si>
  <si>
    <t>เสลภูมิ</t>
  </si>
  <si>
    <t>สุวรรณภูมิ</t>
  </si>
  <si>
    <t>อาจสามารถ</t>
  </si>
  <si>
    <t>ปทุมรัตต์</t>
  </si>
  <si>
    <t>หนองพอก</t>
  </si>
  <si>
    <t>เมืองสรวง</t>
  </si>
  <si>
    <t>โพธิ์ชัย</t>
  </si>
  <si>
    <t>เมยวดี</t>
  </si>
  <si>
    <t>10 -14 ปี</t>
  </si>
  <si>
    <t>15-24 ปี</t>
  </si>
  <si>
    <t>25-44 ปี</t>
  </si>
  <si>
    <t>45 ปีขึ้นไป</t>
  </si>
  <si>
    <t>จำนวน</t>
  </si>
  <si>
    <t>รวม</t>
  </si>
  <si>
    <t>ตำบล</t>
  </si>
  <si>
    <t>เดือน</t>
  </si>
  <si>
    <t>กลุ่มอายุ</t>
  </si>
  <si>
    <t>0-4 ปี</t>
  </si>
  <si>
    <t>5- 9 ปี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</si>
  <si>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</si>
  <si>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</si>
  <si>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</si>
  <si>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</si>
  <si>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</si>
  <si>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</si>
  <si>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</si>
  <si>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</si>
  <si>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</si>
  <si>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</si>
  <si>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 -ในเขตเทศบาล</t>
  </si>
  <si>
    <t>โพนทราย</t>
  </si>
  <si>
    <t>ศรีสมเด็จ</t>
  </si>
  <si>
    <t>จังหาร</t>
  </si>
  <si>
    <t>เชียงขวัญ</t>
  </si>
  <si>
    <t>หนองฮี</t>
  </si>
  <si>
    <t>ทุ่งเขาหลวง</t>
  </si>
  <si>
    <t>รวมทั้งหมด</t>
  </si>
  <si>
    <t>ม.ค.</t>
  </si>
  <si>
    <t>ก.พ.</t>
  </si>
  <si>
    <t>สัปดาห์</t>
  </si>
  <si>
    <t>ร้อยละ</t>
  </si>
  <si>
    <t>เพศ</t>
  </si>
  <si>
    <t>ชาย</t>
  </si>
  <si>
    <t>หญิง</t>
  </si>
  <si>
    <t>ปี  พ.ศ.</t>
  </si>
  <si>
    <t>1. เมือง</t>
  </si>
  <si>
    <t>Target line ลด 20 % มัธยฐาน 5 ปี</t>
  </si>
  <si>
    <t>เขตเทศบาล</t>
  </si>
  <si>
    <t>อ.เมือง</t>
  </si>
  <si>
    <t>นอกเขต</t>
  </si>
  <si>
    <t>2. เกษตรวิสัย</t>
  </si>
  <si>
    <t>3.จตุรพักตรฯ</t>
  </si>
  <si>
    <t>4.ธวัชบุรี</t>
  </si>
  <si>
    <t>5.พนมไพร</t>
  </si>
  <si>
    <t>6.โพนทอง</t>
  </si>
  <si>
    <t>7.เสลภูมิ</t>
  </si>
  <si>
    <t>8.สุวรรณภูมิ</t>
  </si>
  <si>
    <t>9.อาจสามารถ</t>
  </si>
  <si>
    <t>10.ปทุมรัตต์</t>
  </si>
  <si>
    <t>11.หนองพอก</t>
  </si>
  <si>
    <t>12.เมืองสรวง</t>
  </si>
  <si>
    <t>13.โพธิ์ชัย</t>
  </si>
  <si>
    <t>14.เมยวดี</t>
  </si>
  <si>
    <t>15.โพนทราย</t>
  </si>
  <si>
    <t>16.ศรีสมเด็จ</t>
  </si>
  <si>
    <t>17.จังหาร</t>
  </si>
  <si>
    <t>w1</t>
  </si>
  <si>
    <t>w2</t>
  </si>
  <si>
    <t>w3</t>
  </si>
  <si>
    <t>w4</t>
  </si>
  <si>
    <t>w5</t>
  </si>
  <si>
    <t>w6</t>
  </si>
  <si>
    <t>w7</t>
  </si>
  <si>
    <t>w8</t>
  </si>
  <si>
    <t>w9</t>
  </si>
  <si>
    <t>w10</t>
  </si>
  <si>
    <t>w11</t>
  </si>
  <si>
    <t>w12</t>
  </si>
  <si>
    <t>w13</t>
  </si>
  <si>
    <t>w14</t>
  </si>
  <si>
    <t>w15</t>
  </si>
  <si>
    <t>w16</t>
  </si>
  <si>
    <t>w17</t>
  </si>
  <si>
    <t>w18</t>
  </si>
  <si>
    <t>w19</t>
  </si>
  <si>
    <t>w20</t>
  </si>
  <si>
    <t>w21</t>
  </si>
  <si>
    <t>w22</t>
  </si>
  <si>
    <t>w23</t>
  </si>
  <si>
    <t>w24</t>
  </si>
  <si>
    <t>w25</t>
  </si>
  <si>
    <t>w26</t>
  </si>
  <si>
    <t>w27</t>
  </si>
  <si>
    <t>w28</t>
  </si>
  <si>
    <t>w29</t>
  </si>
  <si>
    <t>w30</t>
  </si>
  <si>
    <t>w31</t>
  </si>
  <si>
    <t>w32</t>
  </si>
  <si>
    <t>w33</t>
  </si>
  <si>
    <t>w34</t>
  </si>
  <si>
    <t>w35</t>
  </si>
  <si>
    <t>w36</t>
  </si>
  <si>
    <t>w37</t>
  </si>
  <si>
    <t>w38</t>
  </si>
  <si>
    <t>w39</t>
  </si>
  <si>
    <t>w40</t>
  </si>
  <si>
    <t>w41</t>
  </si>
  <si>
    <t>w42</t>
  </si>
  <si>
    <t>w43</t>
  </si>
  <si>
    <t>w44</t>
  </si>
  <si>
    <t>w45</t>
  </si>
  <si>
    <t>w46</t>
  </si>
  <si>
    <t>w47</t>
  </si>
  <si>
    <t>w48</t>
  </si>
  <si>
    <t>w49</t>
  </si>
  <si>
    <t>w50</t>
  </si>
  <si>
    <t>w51</t>
  </si>
  <si>
    <t>w52</t>
  </si>
  <si>
    <t>เหนือเมือง</t>
  </si>
  <si>
    <t>ดงลาน</t>
  </si>
  <si>
    <t>หนองผือ</t>
  </si>
  <si>
    <t>ป่าสังข์</t>
  </si>
  <si>
    <t>บึงนคร</t>
  </si>
  <si>
    <t>ขวาว</t>
  </si>
  <si>
    <t>2561</t>
  </si>
  <si>
    <t>มัธยฐานปี 57-61</t>
  </si>
  <si>
    <t>2562</t>
  </si>
  <si>
    <t>2562  CUM.</t>
  </si>
  <si>
    <t>2661</t>
  </si>
  <si>
    <t xml:space="preserve">      เป้าหมาย  จำนวนผู้ป่วยไข้เลือดออก   (Target  line)    รายอำเภอ   จ.ร้อยเอ็ด  จำแนกรายเดือน   ปี  2563</t>
  </si>
  <si>
    <t xml:space="preserve">                จำนวนผู้ป่วยโรคไข้เลือดออก (3  รหัส)   จังหวัดร้อยเอ็ด  รายสัปดาห์   จำแนกรายอำเภอ ปี  2563</t>
  </si>
  <si>
    <t xml:space="preserve">    สถานการณ์ไข้เลือดออก  รายอำเภอ  จังหวัดร้อยเอ็ด  ปี  2563</t>
  </si>
  <si>
    <t xml:space="preserve">                        จำนวนผู้ป่วย / อัตราป่วย ไข้เลือดออก  จำแนกตามกลุ่มอายุ  ปี 2563</t>
  </si>
  <si>
    <t xml:space="preserve">                       สถานการณ์โรคไข้เลือดออก   จังหวัดร้อยเอ็ด  รายเดือน  ปี  2563</t>
  </si>
  <si>
    <t>สถานการณ์ไข้เลือดออก  รายอำเภอ  จังหวัดร้อยเอ็ด  ปี  2563</t>
  </si>
  <si>
    <t>ปี 2563</t>
  </si>
  <si>
    <t xml:space="preserve">      เป้าหมาย  จำนวนผู้ป่วยไข้เลือดออก   (Target  line)    จ.ร้อยเอ็ด  จำแนกรายเดือน   ปี  2563</t>
  </si>
  <si>
    <t>มัธยฐาน 58-62</t>
  </si>
  <si>
    <t>ค่าพยากรณ์ปี  2563</t>
  </si>
  <si>
    <t>2563  Cum.</t>
  </si>
  <si>
    <t xml:space="preserve">                       จำนวนผู้ป่วยโรคไข้เลือดออก จำแนกรายเดือน จังหวัดร้อยเอ็ด ปี 2563  เปรียบเทียบปี 2562  , target  line   และค่ามัธยฐาน 5 ปี  </t>
  </si>
  <si>
    <t>โคกสูง</t>
  </si>
  <si>
    <t>ในเมือง</t>
  </si>
  <si>
    <t>สามขา</t>
  </si>
  <si>
    <t>ขวัญเมือง</t>
  </si>
  <si>
    <t>หนองไผ่</t>
  </si>
  <si>
    <t>เมืองหงส์</t>
  </si>
  <si>
    <t>หนองหิน</t>
  </si>
  <si>
    <t>ทุ่งกุลา</t>
  </si>
  <si>
    <t>หนองใหญ่</t>
  </si>
  <si>
    <t>น้ำคำ</t>
  </si>
  <si>
    <t>โพธิ์สัย</t>
  </si>
  <si>
    <t>โคกล่าม</t>
  </si>
  <si>
    <t>ดงแดง</t>
  </si>
  <si>
    <t>เมืองไพร</t>
  </si>
  <si>
    <t>โนนรัง</t>
  </si>
  <si>
    <t>หินกอง</t>
  </si>
  <si>
    <t>รอบเมือง</t>
  </si>
  <si>
    <t>หนองแวง</t>
  </si>
  <si>
    <t>บ้านแจ้ง</t>
  </si>
  <si>
    <t>เมืองบัว</t>
  </si>
  <si>
    <t>บึงเกลือ</t>
  </si>
  <si>
    <t>นาเลิง</t>
  </si>
  <si>
    <t>เมืองเปลือย</t>
  </si>
  <si>
    <t>พระธาตุ</t>
  </si>
  <si>
    <t>หนองแสง</t>
  </si>
  <si>
    <t>ยางคำ</t>
  </si>
  <si>
    <t>สวนจิก</t>
  </si>
  <si>
    <t>หนองแวงควง</t>
  </si>
  <si>
    <t>สระคู</t>
  </si>
  <si>
    <t>เกาะแก้ว</t>
  </si>
  <si>
    <t>สว่าง</t>
  </si>
  <si>
    <t>อุ่มเม้า</t>
  </si>
  <si>
    <t>สระบัว</t>
  </si>
  <si>
    <t>ตลาด</t>
  </si>
  <si>
    <t>เมืองทอง</t>
  </si>
  <si>
    <t>หนองบัว</t>
  </si>
  <si>
    <t>โพธิ์ศรีสว่าง</t>
  </si>
  <si>
    <t>เป้าหมายปี 63  (ราย)</t>
  </si>
  <si>
    <t>มัธยฐานปี 58-62</t>
  </si>
  <si>
    <t>2563</t>
  </si>
  <si>
    <t>2563  CUM.</t>
  </si>
  <si>
    <t>2662</t>
  </si>
  <si>
    <t>มัธยฐานปี 58 -62</t>
  </si>
  <si>
    <t>มัธยฐานปี 58 - 62</t>
  </si>
  <si>
    <t>หนองแคน</t>
  </si>
  <si>
    <t>โนนสว่าง</t>
  </si>
  <si>
    <t>แวง</t>
  </si>
  <si>
    <t>ชื่ออำเภอ</t>
  </si>
  <si>
    <t>ชื่อตำบล</t>
  </si>
  <si>
    <t xml:space="preserve">การจัดอันดับ </t>
  </si>
  <si>
    <t>การจัดอันดับ(Rank)</t>
  </si>
  <si>
    <t>3 =  หมู่บ้านที่มีวันเริ่มป่วยของผู้ป่วยรายสุดท้ายในช่วง 1 - 2 สัปดาห์(นับจากสัปดาห์ที่เลือกย้อนหลังมา)</t>
  </si>
  <si>
    <t>2 =  หมู่บ้านที่มีวันเริ่มป่วยของผู้ป่วยรายสุดท้ายในช่วง 3 -  4 สัปดาห์ (นับจากสัปดาห์ที่เลือกย้อนหลังมา)</t>
  </si>
  <si>
    <t>ขอนแก่น</t>
  </si>
  <si>
    <t>1 =  หมู่บ้านที่มีวันเริ่มป่วยของผู้ป่วยรายสุดท้ายเกิน 4 สัปดาห์ (นับจากสัปดาห์ที่เลือกย้อนหลังมา)</t>
  </si>
  <si>
    <t>นาโพธิ์</t>
  </si>
  <si>
    <t>0 =  หมู่บ้านที่มีไม่มีผู้ป่วย</t>
  </si>
  <si>
    <t>สะอาดสมบูรณ์</t>
  </si>
  <si>
    <t>สีแก้ว</t>
  </si>
  <si>
    <t>ปอภาร</t>
  </si>
  <si>
    <t>หนองแก้ว</t>
  </si>
  <si>
    <t>แคนใหญ่</t>
  </si>
  <si>
    <t>โนนตาล</t>
  </si>
  <si>
    <t>เหล่าหลวง</t>
  </si>
  <si>
    <t>สิงห์โคก</t>
  </si>
  <si>
    <t>ดงครั่งใหญ่</t>
  </si>
  <si>
    <t>บ้านฝาง</t>
  </si>
  <si>
    <t>กำแพง</t>
  </si>
  <si>
    <t>กู่กาสิงห์</t>
  </si>
  <si>
    <t>น้ำอ้อม</t>
  </si>
  <si>
    <t>ทุ่งทอง</t>
  </si>
  <si>
    <t>ดงครั่งน้อย</t>
  </si>
  <si>
    <t>บัวแดง</t>
  </si>
  <si>
    <t>ดอกล้ำ</t>
  </si>
  <si>
    <t>โพนสูง</t>
  </si>
  <si>
    <t>โนนสวรรค์</t>
  </si>
  <si>
    <t>โนนสง่า</t>
  </si>
  <si>
    <t>ขี้เหล็ก</t>
  </si>
  <si>
    <t>หัวช้าง</t>
  </si>
  <si>
    <t>น้ำใส</t>
  </si>
  <si>
    <t>ดงกลาง</t>
  </si>
  <si>
    <t>อีง่อง</t>
  </si>
  <si>
    <t>ลิ้นฟ้า</t>
  </si>
  <si>
    <t>ดู่น้อย</t>
  </si>
  <si>
    <t>ศรีโคตร</t>
  </si>
  <si>
    <t>นิเวศน์</t>
  </si>
  <si>
    <t>ธงธานี</t>
  </si>
  <si>
    <t>มะอึ</t>
  </si>
  <si>
    <t>เขวาทุ่ง</t>
  </si>
  <si>
    <t>ไพศาล</t>
  </si>
  <si>
    <t>เมืองน้อย</t>
  </si>
  <si>
    <t>ราชธานี</t>
  </si>
  <si>
    <t>แสนสุข</t>
  </si>
  <si>
    <t>กุดน้ำใส</t>
  </si>
  <si>
    <t>หนองทัพไทย</t>
  </si>
  <si>
    <t>โพธิ์ใหญ่</t>
  </si>
  <si>
    <t>วารีสวัสดิ์</t>
  </si>
  <si>
    <t>โคกสว่าง</t>
  </si>
  <si>
    <t>นานวล</t>
  </si>
  <si>
    <t>คำไฮ</t>
  </si>
  <si>
    <t>สระแก้ว</t>
  </si>
  <si>
    <t>ค้อใหญ่</t>
  </si>
  <si>
    <t>ชานุวรรณ</t>
  </si>
  <si>
    <t>โคกกกม่วง</t>
  </si>
  <si>
    <t>นาอุดม</t>
  </si>
  <si>
    <t>โพธิ์ทอง</t>
  </si>
  <si>
    <t>โนนชัยศรี</t>
  </si>
  <si>
    <t>อุ่มเม่า</t>
  </si>
  <si>
    <t>คำนาดี</t>
  </si>
  <si>
    <t>พรมสวรรค์</t>
  </si>
  <si>
    <t>สระนกแก้ว</t>
  </si>
  <si>
    <t>วังสามัคคี</t>
  </si>
  <si>
    <t>ขามเปี้ย</t>
  </si>
  <si>
    <t>เชียงใหม่</t>
  </si>
  <si>
    <t>บัวคำ</t>
  </si>
  <si>
    <t>อัคคะคำ</t>
  </si>
  <si>
    <t>สะอาด</t>
  </si>
  <si>
    <t>คำพอุง</t>
  </si>
  <si>
    <t>หนองตาไก้</t>
  </si>
  <si>
    <t>ดอนโอง</t>
  </si>
  <si>
    <t>โพธิ์ศรี</t>
  </si>
  <si>
    <t>บึงงาม</t>
  </si>
  <si>
    <t>ภูเขาทอง</t>
  </si>
  <si>
    <t>กกโพธิ์</t>
  </si>
  <si>
    <t>หนองขุ่นใหญ่</t>
  </si>
  <si>
    <t>ผาน้ำย้อย</t>
  </si>
  <si>
    <t>ท่าสีดา</t>
  </si>
  <si>
    <t>กลาง</t>
  </si>
  <si>
    <t>นางาม</t>
  </si>
  <si>
    <t>นาแซง</t>
  </si>
  <si>
    <t>นาเมือง</t>
  </si>
  <si>
    <t>วังหลวง</t>
  </si>
  <si>
    <t>ท่าม่วง</t>
  </si>
  <si>
    <t>ภูเงิน</t>
  </si>
  <si>
    <t>เหล่าน้อย</t>
  </si>
  <si>
    <t>ศรีวิลัย</t>
  </si>
  <si>
    <t>หนองหลวง</t>
  </si>
  <si>
    <t>พรสวรรค์</t>
  </si>
  <si>
    <t>ดอกไม้</t>
  </si>
  <si>
    <t>นาใหญ่</t>
  </si>
  <si>
    <t>เมืองทุ่ง</t>
  </si>
  <si>
    <t>หัวโทน</t>
  </si>
  <si>
    <t>บ่อพันขัน</t>
  </si>
  <si>
    <t>ทุ่งหลวง</t>
  </si>
  <si>
    <t>ห้วยหินลาด</t>
  </si>
  <si>
    <t>ช้างเผือก</t>
  </si>
  <si>
    <t>ทุ่งศรีเมือง</t>
  </si>
  <si>
    <t>จำปาขัน</t>
  </si>
  <si>
    <t>คูเมือง</t>
  </si>
  <si>
    <t>กกกุง</t>
  </si>
  <si>
    <t>ศรีสว่าง</t>
  </si>
  <si>
    <t>ท่าหาดยาว</t>
  </si>
  <si>
    <t>โพนเมือง</t>
  </si>
  <si>
    <t>หน่อม</t>
  </si>
  <si>
    <t>หนองหมื่นถ่า</t>
  </si>
  <si>
    <t>หนองขาม</t>
  </si>
  <si>
    <t>โหรา</t>
  </si>
  <si>
    <t>ดู่</t>
  </si>
  <si>
    <t>ชุมพร</t>
  </si>
  <si>
    <t>บุ่งเลิศ</t>
  </si>
  <si>
    <t>ชมสะอาด</t>
  </si>
  <si>
    <t>บ้านบาก</t>
  </si>
  <si>
    <t>ดินดำ</t>
  </si>
  <si>
    <t>ปาฝา</t>
  </si>
  <si>
    <t>ม่วงลาด</t>
  </si>
  <si>
    <t>ดงสิงห์</t>
  </si>
  <si>
    <t>ยางใหญ่</t>
  </si>
  <si>
    <t>ผักแว่น</t>
  </si>
  <si>
    <t>แสนชาติ</t>
  </si>
  <si>
    <t>พลับพลา</t>
  </si>
  <si>
    <t>พระเจ้า</t>
  </si>
  <si>
    <t>หมูม้น</t>
  </si>
  <si>
    <t>บ้านเขือง</t>
  </si>
  <si>
    <t>สาวแห</t>
  </si>
  <si>
    <t>ดูกอึ่ง</t>
  </si>
  <si>
    <t>เด่นราษฎร์</t>
  </si>
  <si>
    <t>เทอดไทย</t>
  </si>
  <si>
    <t>มะบ้า</t>
  </si>
  <si>
    <t>เหล่า</t>
  </si>
  <si>
    <t xml:space="preserve">        รวมทั้งหมด</t>
  </si>
  <si>
    <t>หนองหงษ์</t>
  </si>
  <si>
    <t>มัธยฐาน (58 - 62 )</t>
  </si>
  <si>
    <t>วัดคุ้ม</t>
  </si>
  <si>
    <t>จำนวนผู้ป่วยไข้เลือดอออก  รายสัปดาห์ปี    2558  - 2563</t>
  </si>
  <si>
    <t>ดงบัง</t>
  </si>
  <si>
    <t>ชื่อหมู่บ้าน</t>
  </si>
  <si>
    <t>หนองดง2</t>
  </si>
  <si>
    <t>ท่าไคร้เหนือ</t>
  </si>
  <si>
    <t>เหล่าสวนมอญ</t>
  </si>
  <si>
    <t>หนองทับครัว</t>
  </si>
  <si>
    <t>หนองคลอง</t>
  </si>
  <si>
    <t>ไม้ล่าว</t>
  </si>
  <si>
    <t>ข่าใหญ่</t>
  </si>
  <si>
    <t>หน่อง</t>
  </si>
  <si>
    <t>โนนเมือง</t>
  </si>
  <si>
    <t>โนนงาม</t>
  </si>
  <si>
    <t>ค้อ</t>
  </si>
  <si>
    <t>ศรีอุดม</t>
  </si>
  <si>
    <t>ดอนกลอย</t>
  </si>
  <si>
    <t>ใหม่พัฒนา</t>
  </si>
  <si>
    <t>โสกเชือก</t>
  </si>
  <si>
    <t>หนองหญ้าม้า</t>
  </si>
  <si>
    <t>น้ำจั้นน้อย</t>
  </si>
  <si>
    <t>ไก่ป่า</t>
  </si>
  <si>
    <t>ไชยวาน</t>
  </si>
  <si>
    <t>แจ้ง</t>
  </si>
  <si>
    <t>เตย</t>
  </si>
  <si>
    <t>น้อยดู่ขาม</t>
  </si>
  <si>
    <t>หนองฝั่งแดง</t>
  </si>
  <si>
    <t>ก้างปลา</t>
  </si>
  <si>
    <t>ทุ่งมน</t>
  </si>
  <si>
    <t>คำเจริญ</t>
  </si>
  <si>
    <t>ตังหมอง</t>
  </si>
  <si>
    <t>หนองแวงยาว</t>
  </si>
  <si>
    <t>ปลาโด</t>
  </si>
  <si>
    <t>คำผักกูด</t>
  </si>
  <si>
    <t>ดงเมือง</t>
  </si>
  <si>
    <t>โนนสำราญ</t>
  </si>
  <si>
    <t>หนองหญ้าหวาย</t>
  </si>
  <si>
    <t>หนองตอกแป้น</t>
  </si>
  <si>
    <t>หนองสิม</t>
  </si>
  <si>
    <t>คำอุปราช</t>
  </si>
  <si>
    <t>หนองทุ่งชุม</t>
  </si>
  <si>
    <t>หนองแมวโพง</t>
  </si>
  <si>
    <t>หนองเรือ</t>
  </si>
  <si>
    <t>ยางโทน</t>
  </si>
  <si>
    <t>โรงพยาบาล</t>
  </si>
  <si>
    <t>กู่พัฒนา</t>
  </si>
  <si>
    <t>โสกแดง</t>
  </si>
  <si>
    <t>หนองแอก</t>
  </si>
  <si>
    <t>หนองพอกพัฒนา</t>
  </si>
  <si>
    <t>สังข์</t>
  </si>
  <si>
    <t>มะกอกใต้</t>
  </si>
  <si>
    <t>หนองเมย</t>
  </si>
  <si>
    <t>ดงมัน</t>
  </si>
  <si>
    <t>หนองผักแว่น</t>
  </si>
  <si>
    <t>สำโรง</t>
  </si>
  <si>
    <t>โนนสะอาด</t>
  </si>
  <si>
    <t>ดงขวาง</t>
  </si>
  <si>
    <t>โพธิ์ชัน</t>
  </si>
  <si>
    <t>อีเตี้ย</t>
  </si>
  <si>
    <t>สร้างบุ</t>
  </si>
  <si>
    <t>น้อยในเมือง</t>
  </si>
  <si>
    <t>กกตาล</t>
  </si>
  <si>
    <t>หนองน้ำแดง</t>
  </si>
  <si>
    <t>โพนเฒ่า</t>
  </si>
  <si>
    <t>ดอนมะหรี่</t>
  </si>
  <si>
    <t>หนองบัวโนน</t>
  </si>
  <si>
    <t>เล้า</t>
  </si>
  <si>
    <t>กกบก</t>
  </si>
  <si>
    <t>คุยแต้</t>
  </si>
  <si>
    <t>ดงเค็ง</t>
  </si>
  <si>
    <t>ไม่ระบุหมู่บ้าน</t>
  </si>
  <si>
    <t>โคกสง่า</t>
  </si>
  <si>
    <t>โนนเหลี่ยม</t>
  </si>
  <si>
    <t>จุมจัง1</t>
  </si>
  <si>
    <t>ป่าด่วน</t>
  </si>
  <si>
    <t>หนองบัวเลิง</t>
  </si>
  <si>
    <t>เล้าข้าว</t>
  </si>
  <si>
    <t>หวายหลึม</t>
  </si>
  <si>
    <t>ดงสว่าง</t>
  </si>
  <si>
    <t>เทพประสิทธิ์</t>
  </si>
  <si>
    <t>อัคคะ</t>
  </si>
  <si>
    <t>โนนตาด</t>
  </si>
  <si>
    <t>อีเม้ง</t>
  </si>
  <si>
    <t>โสกเชือกน้อย</t>
  </si>
  <si>
    <t>แคน</t>
  </si>
  <si>
    <t>หัวแฮด</t>
  </si>
  <si>
    <t>คุ้มโผ่</t>
  </si>
  <si>
    <t>ศรีวิไล</t>
  </si>
  <si>
    <t>เปลือยหัวตะพาน</t>
  </si>
  <si>
    <t>หัวโนนตาลน้อย</t>
  </si>
  <si>
    <t>โนนน้อย</t>
  </si>
  <si>
    <t>หนองไฮ</t>
  </si>
  <si>
    <t>สองพี่น้อง</t>
  </si>
  <si>
    <t>เหล่าอาราง</t>
  </si>
  <si>
    <t>หัวดง</t>
  </si>
  <si>
    <t>คำแดง</t>
  </si>
  <si>
    <t>คำบอน</t>
  </si>
  <si>
    <t>หนองตอ</t>
  </si>
  <si>
    <t>หนองฮาง</t>
  </si>
  <si>
    <t>หนองแวงใหญ่</t>
  </si>
  <si>
    <t>แห่เหนือ</t>
  </si>
  <si>
    <t>ทุ่งนาหลวง</t>
  </si>
  <si>
    <t>ดงช้าง</t>
  </si>
  <si>
    <t>โปง</t>
  </si>
  <si>
    <t>วัดบึง</t>
  </si>
  <si>
    <t>เลิศสมบูรณ์</t>
  </si>
  <si>
    <t>นิคมพัฒนา</t>
  </si>
  <si>
    <t>ดงบังใหม่</t>
  </si>
  <si>
    <t>ห้วยสามัคคี</t>
  </si>
  <si>
    <t>นาชม</t>
  </si>
  <si>
    <t>ยางด่อ</t>
  </si>
  <si>
    <t>โรงเรียนเมือง</t>
  </si>
  <si>
    <t>บุ่งเลิศเหนือ</t>
  </si>
  <si>
    <t>ใหม่ไฟฟ้า</t>
  </si>
  <si>
    <t>สงเปลือย</t>
  </si>
  <si>
    <t>เปลือย</t>
  </si>
  <si>
    <t>สันติสุขพัฒนา</t>
  </si>
  <si>
    <t>โพธิ์น้อย</t>
  </si>
  <si>
    <t>อุดมศิลป์</t>
  </si>
  <si>
    <t>โพธิ์ศรีสวัสดิ์</t>
  </si>
  <si>
    <t>สังข์น้อย</t>
  </si>
  <si>
    <t>โนนแท่น</t>
  </si>
  <si>
    <t>อีหมุน</t>
  </si>
  <si>
    <t>หนองคู</t>
  </si>
  <si>
    <t>คุ้มใต้</t>
  </si>
  <si>
    <t>หนองกุงใหญ่</t>
  </si>
  <si>
    <t>นิคม</t>
  </si>
  <si>
    <t>ตาเสือ</t>
  </si>
  <si>
    <t>งิ้วงาม</t>
  </si>
  <si>
    <t>โนนใหญ่</t>
  </si>
  <si>
    <t>ดอนยาง</t>
  </si>
  <si>
    <t>ดอนน้ำสร้าง</t>
  </si>
  <si>
    <t>ดอนทราย</t>
  </si>
  <si>
    <t>ดงเย็น</t>
  </si>
  <si>
    <t>ท่าโพธิ์</t>
  </si>
  <si>
    <t>โนนทอง</t>
  </si>
  <si>
    <t>โนนหนามแท่ง</t>
  </si>
  <si>
    <t>ฮ่องทราย</t>
  </si>
  <si>
    <t>เหล่าข้าว</t>
  </si>
  <si>
    <t>ดงสวนผึ้ง</t>
  </si>
  <si>
    <t>แคนน้อย</t>
  </si>
  <si>
    <t>หัวโนนตาล</t>
  </si>
  <si>
    <t>หนองเดิด</t>
  </si>
  <si>
    <t>ม่วงน้อย</t>
  </si>
  <si>
    <t>พิบูลย์ชัย</t>
  </si>
  <si>
    <t>หนองม่วง</t>
  </si>
  <si>
    <t>ปลาคูณ</t>
  </si>
  <si>
    <t>หนองนาสร้าง</t>
  </si>
  <si>
    <t>หนองสองห้อง</t>
  </si>
  <si>
    <t>หนองกุ้ม</t>
  </si>
  <si>
    <t>นาสีใส</t>
  </si>
  <si>
    <t>ขยอม</t>
  </si>
  <si>
    <t>เหล่ามุง</t>
  </si>
  <si>
    <t>ป่าสุ่ม</t>
  </si>
  <si>
    <t>ดอนก่อ</t>
  </si>
  <si>
    <t>ใหม่ยิ่งเจริญ</t>
  </si>
  <si>
    <t>สองห้อง</t>
  </si>
  <si>
    <t>น้ำเกลี้ยง</t>
  </si>
  <si>
    <t>สะพานทอง</t>
  </si>
  <si>
    <t>ใหม่สถานี</t>
  </si>
  <si>
    <t>ประตูชัย</t>
  </si>
  <si>
    <t>เกษตร(คุ้มใต้)</t>
  </si>
  <si>
    <t>แคนใหม่</t>
  </si>
  <si>
    <t>หนองบอน</t>
  </si>
  <si>
    <t>คำอุดม</t>
  </si>
  <si>
    <t>สุขสำราญ</t>
  </si>
  <si>
    <t>ชัยวารี</t>
  </si>
  <si>
    <t>พิพิธภัณฑ์</t>
  </si>
  <si>
    <t>เดื่อ</t>
  </si>
  <si>
    <t>โคกนาคำ</t>
  </si>
  <si>
    <t>กุดเต่า</t>
  </si>
  <si>
    <t>กู่</t>
  </si>
  <si>
    <t>เจริญสุข</t>
  </si>
  <si>
    <t>โนนโพธิ์</t>
  </si>
  <si>
    <t>ป้อง1</t>
  </si>
  <si>
    <t>โคกกลาง</t>
  </si>
  <si>
    <t>เหล่ายูง</t>
  </si>
  <si>
    <t>หนองผำ</t>
  </si>
  <si>
    <t>ดอนสวรรค์</t>
  </si>
  <si>
    <t>งิ้ว</t>
  </si>
  <si>
    <t>ยางกู่</t>
  </si>
  <si>
    <t>ห้วยเจริญ</t>
  </si>
  <si>
    <t>ดอนสำราญ</t>
  </si>
  <si>
    <t>หนองคูณ</t>
  </si>
  <si>
    <t>คุ้มหลังศาล</t>
  </si>
  <si>
    <t>บัว</t>
  </si>
  <si>
    <t>ขอนแก่นเหนือ</t>
  </si>
  <si>
    <t>โนน</t>
  </si>
  <si>
    <t>จันทร์เกษม</t>
  </si>
  <si>
    <t>หนองเม็ก</t>
  </si>
  <si>
    <t>หัน</t>
  </si>
  <si>
    <t>หนองนกเป็ดพัฒนา</t>
  </si>
  <si>
    <t>หงษ์แก้วกระดิ่งทอง</t>
  </si>
  <si>
    <t>กลางเมืองใหม่</t>
  </si>
  <si>
    <t>คางฮุงน้อย</t>
  </si>
  <si>
    <t>หนองแข้</t>
  </si>
  <si>
    <t>เขืองใหญ่</t>
  </si>
  <si>
    <t>มะยาง</t>
  </si>
  <si>
    <t>หนองนาโท</t>
  </si>
  <si>
    <t>หัวบ่อ</t>
  </si>
  <si>
    <t>เหล่าเรือ</t>
  </si>
  <si>
    <t>ยางใต้</t>
  </si>
  <si>
    <t>โคกวัฒนา</t>
  </si>
  <si>
    <t>เหล่าฮก</t>
  </si>
  <si>
    <t>ใหม่สามัคคี</t>
  </si>
  <si>
    <t>บุ่งเบ้า</t>
  </si>
  <si>
    <t>ทุ่งเจริญ</t>
  </si>
  <si>
    <t>ประชาศึกษา</t>
  </si>
  <si>
    <t>เมืองทองใหญ่</t>
  </si>
  <si>
    <t>ไผ่</t>
  </si>
  <si>
    <t>โพนพอุง</t>
  </si>
  <si>
    <t>โพนฮาด</t>
  </si>
  <si>
    <t>กอกแก้ว</t>
  </si>
  <si>
    <t>หนองสมบูรณ์</t>
  </si>
  <si>
    <t>ช้างอีแก้ว</t>
  </si>
  <si>
    <t>ดอนเจริญ</t>
  </si>
  <si>
    <t>โพนงาม</t>
  </si>
  <si>
    <t>หนองกุงน้อย</t>
  </si>
  <si>
    <t>ศิลาเลข</t>
  </si>
  <si>
    <t>สว่างอารมย์</t>
  </si>
  <si>
    <t>เหล่าหลวงพัฒนา</t>
  </si>
  <si>
    <t>จานใต้</t>
  </si>
  <si>
    <t>กุดแข้</t>
  </si>
  <si>
    <t>อีโก่ม</t>
  </si>
  <si>
    <t>หนองตากล้า</t>
  </si>
  <si>
    <t>คุยขนวน</t>
  </si>
  <si>
    <t>ศรีจันทร์</t>
  </si>
  <si>
    <t>สนามชัย</t>
  </si>
  <si>
    <t>โดนน้อย</t>
  </si>
  <si>
    <t>ห้าแยกกกโพธิ์</t>
  </si>
  <si>
    <t>เกษตรสมบูรณ์</t>
  </si>
  <si>
    <t>จำปา</t>
  </si>
  <si>
    <t>กุดทรายดี</t>
  </si>
  <si>
    <t>หนองโน</t>
  </si>
  <si>
    <t>หนองหินน้อย</t>
  </si>
  <si>
    <t>ฮ่องแฮ่</t>
  </si>
  <si>
    <t>ส้มโฮง</t>
  </si>
  <si>
    <t>เหล่าป่าแคน</t>
  </si>
  <si>
    <t>ชูชาติ</t>
  </si>
  <si>
    <t>หัวดงกำแพง</t>
  </si>
  <si>
    <t>มารินทร์</t>
  </si>
  <si>
    <t>ดอนกอก</t>
  </si>
  <si>
    <t>ดอนชาด2</t>
  </si>
  <si>
    <t>หนองชาด</t>
  </si>
  <si>
    <t>ดู่น้ำ</t>
  </si>
  <si>
    <t>หนองแดง</t>
  </si>
  <si>
    <t>บุมะเขือ</t>
  </si>
  <si>
    <t>เหล่าแถม</t>
  </si>
  <si>
    <t>หนองเต่า</t>
  </si>
  <si>
    <t>ดอนเกลือ</t>
  </si>
  <si>
    <t>โพนผอุง</t>
  </si>
  <si>
    <t>ผำ</t>
  </si>
  <si>
    <t>โนนท่อน</t>
  </si>
  <si>
    <t>แพง</t>
  </si>
  <si>
    <t>ชะโด</t>
  </si>
  <si>
    <t>หนองลุมพุก</t>
  </si>
  <si>
    <t>ดอนวิเวก</t>
  </si>
  <si>
    <t>อ้น</t>
  </si>
  <si>
    <t>หวาย</t>
  </si>
  <si>
    <t>ป่าบาก</t>
  </si>
  <si>
    <t>นาทมใต้</t>
  </si>
  <si>
    <t>สันติสุข</t>
  </si>
  <si>
    <t>ทุ่งแสน</t>
  </si>
  <si>
    <t>นาทม</t>
  </si>
  <si>
    <t>โคกกกม่วงพัฒนา</t>
  </si>
  <si>
    <t>ป้อง2</t>
  </si>
  <si>
    <t>ดงใหม่</t>
  </si>
  <si>
    <t>กวางโตน</t>
  </si>
  <si>
    <t>ท่ากลาง</t>
  </si>
  <si>
    <t>โนนลาด</t>
  </si>
  <si>
    <t>โคกสมบูรณ์</t>
  </si>
  <si>
    <t>น้อยหนองโน</t>
  </si>
  <si>
    <t>เหล่ากุด</t>
  </si>
  <si>
    <t>ดู่โบ้</t>
  </si>
  <si>
    <t>ขมิ้น</t>
  </si>
  <si>
    <t>ราษฎรอุทิศ</t>
  </si>
  <si>
    <t>นาคำ</t>
  </si>
  <si>
    <t>วัดเหนือ</t>
  </si>
  <si>
    <t>หัวคู</t>
  </si>
  <si>
    <t>คำแข้</t>
  </si>
  <si>
    <t>โคกใหญ่</t>
  </si>
  <si>
    <t>หนองหว้า</t>
  </si>
  <si>
    <t>บัวลอง</t>
  </si>
  <si>
    <t>จาน</t>
  </si>
  <si>
    <t>หว่าน</t>
  </si>
  <si>
    <t>หนองกุง</t>
  </si>
  <si>
    <t>ดอนแดง</t>
  </si>
  <si>
    <t>หัวงัว</t>
  </si>
  <si>
    <t>ดงพิกุลใต้</t>
  </si>
  <si>
    <t>แดนสวรรค์</t>
  </si>
  <si>
    <t>แมด</t>
  </si>
  <si>
    <t>หนองผง</t>
  </si>
  <si>
    <t>สมสนุก</t>
  </si>
  <si>
    <t>ท่าเยี่ยม</t>
  </si>
  <si>
    <t>ปากช่อง</t>
  </si>
  <si>
    <t>คำโพนสูง</t>
  </si>
  <si>
    <t>สีเสียด</t>
  </si>
  <si>
    <t>หนองตุ</t>
  </si>
  <si>
    <t>โนนคูเมือง</t>
  </si>
  <si>
    <t>ห้วยหนองแวง</t>
  </si>
  <si>
    <t>ดอนแคน</t>
  </si>
  <si>
    <t>หัวนายาง</t>
  </si>
  <si>
    <t>ดอนงัว</t>
  </si>
  <si>
    <t>หนองดินแดง</t>
  </si>
  <si>
    <t>คุ้มกลาง</t>
  </si>
  <si>
    <t>เหล่าขี้เหล็ก</t>
  </si>
  <si>
    <t>แคนใต้</t>
  </si>
  <si>
    <t>รุ่งแสงทอง</t>
  </si>
  <si>
    <t>โนนสมบูรณ์</t>
  </si>
  <si>
    <t>สนามเป้า</t>
  </si>
  <si>
    <t>ป่าม่วง</t>
  </si>
  <si>
    <t>หนองขี้ม้า</t>
  </si>
  <si>
    <t>นาแพง</t>
  </si>
  <si>
    <t>ทุ่งแสงทอง</t>
  </si>
  <si>
    <t>ฟ้าเลื่อม</t>
  </si>
  <si>
    <t>สวนอ้อย</t>
  </si>
  <si>
    <t>ท่านคร</t>
  </si>
  <si>
    <t>เหล่าไพรงาม</t>
  </si>
  <si>
    <t>หนองฟ้า</t>
  </si>
  <si>
    <t>โนนเดื่อ</t>
  </si>
  <si>
    <t>พระอารามหลวง</t>
  </si>
  <si>
    <t>เบ้า</t>
  </si>
  <si>
    <t>หนองฝายน้ำ</t>
  </si>
  <si>
    <t>คุยมาตย์</t>
  </si>
  <si>
    <t>คุ้มตลาด</t>
  </si>
  <si>
    <t>เหล่าแขม</t>
  </si>
  <si>
    <t>ดอนขาม</t>
  </si>
  <si>
    <t>คำผักกูด2</t>
  </si>
  <si>
    <t>ราษฎร์ดำเนิน</t>
  </si>
  <si>
    <t>หนองดู่</t>
  </si>
  <si>
    <t>น้ำเงิน</t>
  </si>
  <si>
    <t>ดอนบูรพา</t>
  </si>
  <si>
    <t>เมืองใหม่พูลทอง</t>
  </si>
  <si>
    <t>หนองสระพัง</t>
  </si>
  <si>
    <t>ใหม่เจริญ</t>
  </si>
  <si>
    <t>โพน</t>
  </si>
  <si>
    <t>ชนวน</t>
  </si>
  <si>
    <t>โนนก้านเหลือง</t>
  </si>
  <si>
    <t>ดงบ้านนา</t>
  </si>
  <si>
    <t>หนองหัวคน</t>
  </si>
  <si>
    <t>เหล่าลิง</t>
  </si>
  <si>
    <t>หนองหัวคนใต้</t>
  </si>
  <si>
    <t>ดอนควาย</t>
  </si>
  <si>
    <t>เหนือ</t>
  </si>
  <si>
    <t>โนนสวาสดิ์</t>
  </si>
  <si>
    <t>ศรีทุ่งเจริญ</t>
  </si>
  <si>
    <t>สะอาดเจริญ</t>
  </si>
  <si>
    <t>มีชัย</t>
  </si>
  <si>
    <t>หนองโล</t>
  </si>
  <si>
    <t>โนนปลาขาว</t>
  </si>
  <si>
    <t>คุ้มวัดศรีทอง</t>
  </si>
  <si>
    <t>พยอม</t>
  </si>
  <si>
    <t>เขตขันต์</t>
  </si>
  <si>
    <t>วัดเวฬุวัน</t>
  </si>
  <si>
    <t>โพธิ์สว่าง</t>
  </si>
  <si>
    <t>น้อยหัวฝาย</t>
  </si>
  <si>
    <t>เริงแก</t>
  </si>
  <si>
    <t>ดู่ใหญ่</t>
  </si>
  <si>
    <t>น้ำคำน้อย</t>
  </si>
  <si>
    <t>สันติภาพ</t>
  </si>
  <si>
    <t>อุ่มจาน</t>
  </si>
  <si>
    <t>หนองเหล็ก</t>
  </si>
  <si>
    <t>โคกสะอาด</t>
  </si>
  <si>
    <t>บะเค</t>
  </si>
  <si>
    <t>หน่อมเหนือ</t>
  </si>
  <si>
    <t>โนนชัย</t>
  </si>
  <si>
    <t>ศาลางาม</t>
  </si>
  <si>
    <t>หนองแวงแห่</t>
  </si>
  <si>
    <t>ขามเหนือ</t>
  </si>
  <si>
    <t>ศรีโพธิ์คำ</t>
  </si>
  <si>
    <t>โคกก่อง</t>
  </si>
  <si>
    <t>หนองคูขาด</t>
  </si>
  <si>
    <t>ศิริมงคล</t>
  </si>
  <si>
    <t>หนองทุ่งมน</t>
  </si>
  <si>
    <t>หนองบัวดอนต้อน</t>
  </si>
  <si>
    <t>โคกคำเจริญ</t>
  </si>
  <si>
    <t>เกษตร</t>
  </si>
  <si>
    <t>สระทอง</t>
  </si>
  <si>
    <t>ป่ายาง</t>
  </si>
  <si>
    <t>โนนไผ่ลุ่ม</t>
  </si>
  <si>
    <t>หัวหนองแวง</t>
  </si>
  <si>
    <t>สระหงษ์</t>
  </si>
  <si>
    <t>สิงห์ทอง</t>
  </si>
  <si>
    <t>หนองพานแย</t>
  </si>
  <si>
    <t>ปาน</t>
  </si>
  <si>
    <t>ตลาดค้อ</t>
  </si>
  <si>
    <t>สองชั้น</t>
  </si>
  <si>
    <t>คุ้มกลางเมืองใหม่</t>
  </si>
  <si>
    <t>ขอนแก่นใต้</t>
  </si>
  <si>
    <t>บักตู้</t>
  </si>
  <si>
    <t>ร่องคำ</t>
  </si>
  <si>
    <t>จานเหนือ</t>
  </si>
  <si>
    <t>แขมเหนือ</t>
  </si>
  <si>
    <t>หลุบเลา</t>
  </si>
  <si>
    <t>ชาติเจริญ</t>
  </si>
  <si>
    <t>ยางเฌอ</t>
  </si>
  <si>
    <t>วังโดน</t>
  </si>
  <si>
    <t>หนองผือน้อย</t>
  </si>
  <si>
    <t>ไผ่ล้อม</t>
  </si>
  <si>
    <t>หว้างาม</t>
  </si>
  <si>
    <t>หนองหุ่ง</t>
  </si>
  <si>
    <t>โพนวิลัย</t>
  </si>
  <si>
    <t>กกกอก</t>
  </si>
  <si>
    <t>หนองฮางเหนือ</t>
  </si>
  <si>
    <t>โคกทม</t>
  </si>
  <si>
    <t>หนองมันปลา</t>
  </si>
  <si>
    <t>ข่อย</t>
  </si>
  <si>
    <t>หนองแล้ง</t>
  </si>
  <si>
    <t>หนองหูลิง</t>
  </si>
  <si>
    <t>เขวาโคก</t>
  </si>
  <si>
    <t>มะกอก</t>
  </si>
  <si>
    <t>หัวหนอง</t>
  </si>
  <si>
    <t>เขวาพัฒนา</t>
  </si>
  <si>
    <t>โพธิ์เงิน</t>
  </si>
  <si>
    <t>ดอนดู่</t>
  </si>
  <si>
    <t>เกษตร(คุ้มน้อย)</t>
  </si>
  <si>
    <t>คุยผง</t>
  </si>
  <si>
    <t>ตาเณร</t>
  </si>
  <si>
    <t>ดอนจิก</t>
  </si>
  <si>
    <t>โนนสวาง</t>
  </si>
  <si>
    <t>ประชาสามัคคี</t>
  </si>
  <si>
    <t>ซองแมว</t>
  </si>
  <si>
    <t>บาโค</t>
  </si>
  <si>
    <t>หนองต่าย</t>
  </si>
  <si>
    <t>โพธิ์สัยน้อย</t>
  </si>
  <si>
    <t>โนนม่วง</t>
  </si>
  <si>
    <t>โนนไทย</t>
  </si>
  <si>
    <t>สวนมอญ</t>
  </si>
  <si>
    <t>โนนคำ</t>
  </si>
  <si>
    <t>แห่ใต้</t>
  </si>
  <si>
    <t>คุ้มวัดเหนือ</t>
  </si>
  <si>
    <t>เหล่ากล้วย</t>
  </si>
  <si>
    <t>หนองแฮด</t>
  </si>
  <si>
    <t>คุ้มเหนือ</t>
  </si>
  <si>
    <t>สนาม</t>
  </si>
  <si>
    <t>ห้วยแก้ว</t>
  </si>
  <si>
    <t>เหล่าสูง</t>
  </si>
  <si>
    <t>แขม</t>
  </si>
  <si>
    <t>สั้น</t>
  </si>
  <si>
    <t>บัวขาว</t>
  </si>
  <si>
    <t>ดอนไผ่</t>
  </si>
  <si>
    <t>หนองอ่าง</t>
  </si>
  <si>
    <t>โพนทอน</t>
  </si>
  <si>
    <t>ขี้เหล็กซ้าย</t>
  </si>
  <si>
    <t>เกษตร(คุ้มป่าบาก)</t>
  </si>
  <si>
    <t>หนองแวงน้อย</t>
  </si>
  <si>
    <t>เหว่อ</t>
  </si>
  <si>
    <t>หนองพันมูล</t>
  </si>
  <si>
    <t>สีสุก</t>
  </si>
  <si>
    <t>พลไทย</t>
  </si>
  <si>
    <t>หนองหิ่งหาย</t>
  </si>
  <si>
    <t>หนองพาดเสื้อ</t>
  </si>
  <si>
    <t>กุดหลด</t>
  </si>
  <si>
    <t>ราย</t>
  </si>
  <si>
    <t>Wk</t>
  </si>
  <si>
    <t>ผลรวมทั้งหมด</t>
  </si>
  <si>
    <t>กำแพง ผลรวม</t>
  </si>
  <si>
    <t>เหล่าหลวง ผลรวม</t>
  </si>
  <si>
    <t>เกษตรวิสัย ผลรวม</t>
  </si>
  <si>
    <t>โนนสว่าง ผลรวม</t>
  </si>
  <si>
    <t>เมืองบัว ผลรวม</t>
  </si>
  <si>
    <t>บ้านฝาง ผลรวม</t>
  </si>
  <si>
    <t>ดงครั่งน้อย ผลรวม</t>
  </si>
  <si>
    <t>สิงห์โคก ผลรวม</t>
  </si>
  <si>
    <t>น้ำอ้อม ผลรวม</t>
  </si>
  <si>
    <t>ทุ่งทอง ผลรวม</t>
  </si>
  <si>
    <t>ลิ้นฟ้า ผลรวม</t>
  </si>
  <si>
    <t>เมืองหงส์ ผลรวม</t>
  </si>
  <si>
    <t>โคกล่าม ผลรวม</t>
  </si>
  <si>
    <t>ป่าสังข์ ผลรวม</t>
  </si>
  <si>
    <t>หัวช้าง ผลรวม</t>
  </si>
  <si>
    <t>หนองผือ ผลรวม</t>
  </si>
  <si>
    <t>อีง่อง ผลรวม</t>
  </si>
  <si>
    <t>ดงกลาง ผลรวม</t>
  </si>
  <si>
    <t>ดู่น้อย ผลรวม</t>
  </si>
  <si>
    <t>ศรีโคตร ผลรวม</t>
  </si>
  <si>
    <t>จตุรพักตรพิมาน ผลรวม</t>
  </si>
  <si>
    <t>ดงสิงห์ ผลรวม</t>
  </si>
  <si>
    <t>ยางใหญ่ ผลรวม</t>
  </si>
  <si>
    <t>จังหาร ผลรวม</t>
  </si>
  <si>
    <t>ดินดำ ผลรวม</t>
  </si>
  <si>
    <t>ผักแว่น ผลรวม</t>
  </si>
  <si>
    <t>ปาฝา ผลรวม</t>
  </si>
  <si>
    <t>เชียงขวัญ ผลรวม</t>
  </si>
  <si>
    <t>หมูม้น ผลรวม</t>
  </si>
  <si>
    <t>บ้านเขือง ผลรวม</t>
  </si>
  <si>
    <t>พระเจ้า ผลรวม</t>
  </si>
  <si>
    <t>พระธาตุ ผลรวม</t>
  </si>
  <si>
    <t>เทอดไทย ผลรวม</t>
  </si>
  <si>
    <t>บึงงาม ผลรวม</t>
  </si>
  <si>
    <t>เหล่า ผลรวม</t>
  </si>
  <si>
    <t>ทุ่งเขาหลวง ผลรวม</t>
  </si>
  <si>
    <t>นิเวศน์ ผลรวม</t>
  </si>
  <si>
    <t>มะอึ ผลรวม</t>
  </si>
  <si>
    <t>บึงนคร ผลรวม</t>
  </si>
  <si>
    <t>หนองไผ่ ผลรวม</t>
  </si>
  <si>
    <t>เมืองน้อย ผลรวม</t>
  </si>
  <si>
    <t>ไพศาล ผลรวม</t>
  </si>
  <si>
    <t>อุ่มเม้า ผลรวม</t>
  </si>
  <si>
    <t>ราชธานี ผลรวม</t>
  </si>
  <si>
    <t>ธงธานี ผลรวม</t>
  </si>
  <si>
    <t>เขวาทุ่ง ผลรวม</t>
  </si>
  <si>
    <t>ธวัชบุรี ผลรวม</t>
  </si>
  <si>
    <t>บัวแดง ผลรวม</t>
  </si>
  <si>
    <t>โนนสวรรค์ ผลรวม</t>
  </si>
  <si>
    <t>สระบัว ผลรวม</t>
  </si>
  <si>
    <t>โนนสง่า ผลรวม</t>
  </si>
  <si>
    <t>โพนสูง ผลรวม</t>
  </si>
  <si>
    <t>ขี้เหล็ก ผลรวม</t>
  </si>
  <si>
    <t>หนองแคน ผลรวม</t>
  </si>
  <si>
    <t>ดอกล้ำ ผลรวม</t>
  </si>
  <si>
    <t>ปทุมรัตต์ ผลรวม</t>
  </si>
  <si>
    <t>พนมไพร ผลรวม</t>
  </si>
  <si>
    <t>โพธิ์ใหญ่ ผลรวม</t>
  </si>
  <si>
    <t>แสนสุข ผลรวม</t>
  </si>
  <si>
    <t>โพธิ์ชัย ผลรวม</t>
  </si>
  <si>
    <t>คำไฮ ผลรวม</t>
  </si>
  <si>
    <t>หนองทัพไทย ผลรวม</t>
  </si>
  <si>
    <t>นานวล ผลรวม</t>
  </si>
  <si>
    <t>กุดน้ำใส ผลรวม</t>
  </si>
  <si>
    <t>วารีสวัสดิ์ ผลรวม</t>
  </si>
  <si>
    <t>ชานุวรรณ ผลรวม</t>
  </si>
  <si>
    <t>อัคคะคำ ผลรวม</t>
  </si>
  <si>
    <t>ขามเปี้ย ผลรวม</t>
  </si>
  <si>
    <t>เชียงใหม่ ผลรวม</t>
  </si>
  <si>
    <t>คำพอุง ผลรวม</t>
  </si>
  <si>
    <t>บัวคำ ผลรวม</t>
  </si>
  <si>
    <t>ดอนโอง ผลรวม</t>
  </si>
  <si>
    <t>โพธิ์ศรี ผลรวม</t>
  </si>
  <si>
    <t>สะอาด ผลรวม</t>
  </si>
  <si>
    <t>ยางคำ ผลรวม</t>
  </si>
  <si>
    <t>สามขา ผลรวม</t>
  </si>
  <si>
    <t>ท่าหาดยาว ผลรวม</t>
  </si>
  <si>
    <t>ศรีสว่าง ผลรวม</t>
  </si>
  <si>
    <t>โพนทราย ผลรวม</t>
  </si>
  <si>
    <t>โพธิ์ศรีสว่าง ผลรวม</t>
  </si>
  <si>
    <t>โคกสูง ผลรวม</t>
  </si>
  <si>
    <t>คำนาดี ผลรวม</t>
  </si>
  <si>
    <t>โคกกกม่วง ผลรวม</t>
  </si>
  <si>
    <t>หนองใหญ่ ผลรวม</t>
  </si>
  <si>
    <t>อุ่มเม่า ผลรวม</t>
  </si>
  <si>
    <t>พรมสวรรค์ ผลรวม</t>
  </si>
  <si>
    <t>สระนกแก้ว ผลรวม</t>
  </si>
  <si>
    <t>แวง ผลรวม</t>
  </si>
  <si>
    <t>นาอุดม ผลรวม</t>
  </si>
  <si>
    <t>โนนชัยศรี ผลรวม</t>
  </si>
  <si>
    <t>โพธิ์ทอง ผลรวม</t>
  </si>
  <si>
    <t>สว่าง ผลรวม</t>
  </si>
  <si>
    <t>วังสามัคคี ผลรวม</t>
  </si>
  <si>
    <t>โพนทอง ผลรวม</t>
  </si>
  <si>
    <t>บุ่งเลิศ ผลรวม</t>
  </si>
  <si>
    <t>เมยวดี ผลรวม</t>
  </si>
  <si>
    <t>ชมสะอาด ผลรวม</t>
  </si>
  <si>
    <t>รอบเมือง ผลรวม</t>
  </si>
  <si>
    <t>เมือง ผลรวม</t>
  </si>
  <si>
    <t>หนองหิน ผลรวม</t>
  </si>
  <si>
    <t>คูเมือง ผลรวม</t>
  </si>
  <si>
    <t>เมืองสรวง ผลรวม</t>
  </si>
  <si>
    <t>กกกุง ผลรวม</t>
  </si>
  <si>
    <t>โพธิ์สัย ผลรวม</t>
  </si>
  <si>
    <t>สวนจิก ผลรวม</t>
  </si>
  <si>
    <t>ศรีสมเด็จ ผลรวม</t>
  </si>
  <si>
    <t>บ้านบาก ผลรวม</t>
  </si>
  <si>
    <t>เมืองเปลือย ผลรวม</t>
  </si>
  <si>
    <t>ทุ่งกุลา ผลรวม</t>
  </si>
  <si>
    <t>หินกอง ผลรวม</t>
  </si>
  <si>
    <t>สระคู ผลรวม</t>
  </si>
  <si>
    <t>น้ำคำ ผลรวม</t>
  </si>
  <si>
    <t>ทุ่งศรีเมือง ผลรวม</t>
  </si>
  <si>
    <t>ห้วยหินลาด ผลรวม</t>
  </si>
  <si>
    <t>เมืองทุ่ง ผลรวม</t>
  </si>
  <si>
    <t>ช้างเผือก ผลรวม</t>
  </si>
  <si>
    <t>ทุ่งหลวง ผลรวม</t>
  </si>
  <si>
    <t>จำปาขัน ผลรวม</t>
  </si>
  <si>
    <t>สุวรรณภูมิ ผลรวม</t>
  </si>
  <si>
    <t>นาแซง ผลรวม</t>
  </si>
  <si>
    <t>ขวาว ผลรวม</t>
  </si>
  <si>
    <t>ขวัญเมือง ผลรวม</t>
  </si>
  <si>
    <t>ภูเงิน ผลรวม</t>
  </si>
  <si>
    <t>เกาะแก้ว ผลรวม</t>
  </si>
  <si>
    <t>เมืองไพร ผลรวม</t>
  </si>
  <si>
    <t>นาเลิง ผลรวม</t>
  </si>
  <si>
    <t>บึงเกลือ ผลรวม</t>
  </si>
  <si>
    <t>ศรีวิลัย ผลรวม</t>
  </si>
  <si>
    <t>กลาง ผลรวม</t>
  </si>
  <si>
    <t>นางาม ผลรวม</t>
  </si>
  <si>
    <t>หนองหลวง ผลรวม</t>
  </si>
  <si>
    <t>นาเมือง ผลรวม</t>
  </si>
  <si>
    <t>พรสวรรค์ ผลรวม</t>
  </si>
  <si>
    <t>วังหลวง ผลรวม</t>
  </si>
  <si>
    <t>เหล่าน้อย ผลรวม</t>
  </si>
  <si>
    <t>เสลภูมิ ผลรวม</t>
  </si>
  <si>
    <t>หนองพอก ผลรวม</t>
  </si>
  <si>
    <t>เด่นราษฎร์ ผลรวม</t>
  </si>
  <si>
    <t>หนองฮี ผลรวม</t>
  </si>
  <si>
    <t>สาวแห ผลรวม</t>
  </si>
  <si>
    <t>ดูกอึ่ง ผลรวม</t>
  </si>
  <si>
    <t>หนองหมื่นถ่า ผลรวม</t>
  </si>
  <si>
    <t>หนองขาม ผลรวม</t>
  </si>
  <si>
    <t>หนองบัว ผลรวม</t>
  </si>
  <si>
    <t>อาจสามารถ ผลรวม</t>
  </si>
  <si>
    <t>โพนเมือง ผลรวม</t>
  </si>
  <si>
    <t>โหรา ผลรวม</t>
  </si>
  <si>
    <t>หน่อม ผลรวม</t>
  </si>
  <si>
    <t>ดู่ ผลรวม</t>
  </si>
  <si>
    <t>บ้านแจ้ง ผลรวม</t>
  </si>
  <si>
    <t>ผู้ป่วยไข้เลือดออก รายหมู่บ้าน จำแนกตามสัปดาห์ที่พบผู้ป่วย  ปี 2563</t>
  </si>
  <si>
    <t>บขส.</t>
  </si>
  <si>
    <t>ศรีคูเมือง</t>
  </si>
  <si>
    <t>wk 44</t>
  </si>
  <si>
    <t>wk 45</t>
  </si>
  <si>
    <t>ดอนสังข์</t>
  </si>
  <si>
    <t>เหนือเมือง ผลรวม</t>
  </si>
  <si>
    <t>หนองแก้ว ผลรวม</t>
  </si>
  <si>
    <t>ขอนแก่น ผลรวม</t>
  </si>
  <si>
    <t>โนนตาล ผลรวม</t>
  </si>
  <si>
    <t>หนองแวง ผลรวม</t>
  </si>
  <si>
    <t>ปอภาร ผลรวม</t>
  </si>
  <si>
    <t>เมืองทอง ผลรวม</t>
  </si>
  <si>
    <t>โนนรัง ผลรวม</t>
  </si>
  <si>
    <t>แคนใหญ่ ผลรวม</t>
  </si>
  <si>
    <t>ข้อมูล  ณ  วันที่  22  พฤศจิกายน 2563   (จากรายงาน 506)</t>
  </si>
  <si>
    <t>wk 46</t>
  </si>
  <si>
    <t>ตากแดด</t>
  </si>
  <si>
    <t>เขวา</t>
  </si>
  <si>
    <t>เหล่าง้าว</t>
  </si>
  <si>
    <t>ในเมือง ผลรวม</t>
  </si>
  <si>
    <t>หัวโทน ผลรวม</t>
  </si>
  <si>
    <t>ข้อมูล  ณ  วันที่  29  พฤศจิกายน  2563   (จากรายงาน 506)</t>
  </si>
  <si>
    <t xml:space="preserve"> พื้นที่การระบาดไข้เลือดออก  รายตำบล   ในช่วง 4  สัปดาห์ล่าสุด   ระหว่างวันที่  1-29  พฤศจิกายน  2563</t>
  </si>
  <si>
    <t>wk 1 - 43</t>
  </si>
  <si>
    <t>wk 44-47</t>
  </si>
  <si>
    <t>wk 47</t>
  </si>
  <si>
    <t>ข้อมูล ณ วันที่ 29 พฤศจิกายน 2563 (จากรายงานเร่งด่วน)</t>
  </si>
  <si>
    <t>ข้อมูล  ณ  วันที่  29   พฤศจิกายน  2563   (จากรายงาน 506)</t>
  </si>
  <si>
    <t>รวมผู้ป่วยสะสม  wk 1 - 47     (ราย)</t>
  </si>
  <si>
    <t>พิมพ์พัฒนา</t>
  </si>
  <si>
    <t>กกโพธิ์ ผลรวม</t>
  </si>
  <si>
    <t>หนองขุ่นใหญ่ ผลรวม</t>
  </si>
</sst>
</file>

<file path=xl/styles.xml><?xml version="1.0" encoding="utf-8"?>
<styleSheet xmlns="http://schemas.openxmlformats.org/spreadsheetml/2006/main">
  <numFmts count="7">
    <numFmt numFmtId="41" formatCode="_-* #,##0_-;\-* #,##0_-;_-* &quot;-&quot;_-;_-@_-"/>
    <numFmt numFmtId="43" formatCode="_-* #,##0.00_-;\-* #,##0.00_-;_-* &quot;-&quot;??_-;_-@_-"/>
    <numFmt numFmtId="187" formatCode="0.0"/>
    <numFmt numFmtId="188" formatCode="#,##0.0"/>
    <numFmt numFmtId="189" formatCode="[$-107041E]d&quot; &quot;mmm&quot; &quot;yy;@"/>
    <numFmt numFmtId="190" formatCode="#,##0.000"/>
    <numFmt numFmtId="191" formatCode="[$-107041E]d&quot; &quot;mmm&quot; &quot;yy"/>
  </numFmts>
  <fonts count="69">
    <font>
      <sz val="14"/>
      <name val="Cordia New"/>
      <charset val="222"/>
    </font>
    <font>
      <sz val="14"/>
      <name val="Cordia New"/>
      <family val="2"/>
    </font>
    <font>
      <b/>
      <sz val="16"/>
      <color indexed="8"/>
      <name val="Cordia New"/>
      <family val="2"/>
      <charset val="222"/>
    </font>
    <font>
      <sz val="16"/>
      <name val="Cordia New"/>
      <family val="2"/>
      <charset val="222"/>
    </font>
    <font>
      <b/>
      <sz val="16"/>
      <name val="Cordia New"/>
      <family val="2"/>
      <charset val="222"/>
    </font>
    <font>
      <b/>
      <sz val="14"/>
      <name val="Cordia New"/>
      <family val="2"/>
      <charset val="222"/>
    </font>
    <font>
      <sz val="14"/>
      <name val="Cordia New"/>
      <family val="2"/>
      <charset val="222"/>
    </font>
    <font>
      <sz val="14"/>
      <name val="Angsana New"/>
      <family val="1"/>
      <charset val="222"/>
    </font>
    <font>
      <b/>
      <sz val="14"/>
      <name val="Angsana New"/>
      <family val="1"/>
      <charset val="222"/>
    </font>
    <font>
      <b/>
      <sz val="12"/>
      <name val="Angsana New"/>
      <family val="1"/>
      <charset val="222"/>
    </font>
    <font>
      <sz val="16"/>
      <color indexed="8"/>
      <name val="Cordia New"/>
      <family val="2"/>
      <charset val="222"/>
    </font>
    <font>
      <sz val="16"/>
      <name val="Angsana New"/>
      <family val="1"/>
      <charset val="222"/>
    </font>
    <font>
      <sz val="8"/>
      <name val="Cordia New"/>
      <family val="2"/>
    </font>
    <font>
      <b/>
      <sz val="14"/>
      <name val="Cordia New"/>
      <family val="2"/>
    </font>
    <font>
      <b/>
      <sz val="14"/>
      <color indexed="12"/>
      <name val="Cordia New"/>
      <family val="2"/>
    </font>
    <font>
      <b/>
      <sz val="16"/>
      <name val="Angsana New"/>
      <family val="1"/>
      <charset val="222"/>
    </font>
    <font>
      <b/>
      <sz val="16"/>
      <color indexed="12"/>
      <name val="Angsana New"/>
      <family val="1"/>
      <charset val="222"/>
    </font>
    <font>
      <b/>
      <sz val="16"/>
      <color indexed="14"/>
      <name val="Cordia New"/>
      <family val="2"/>
      <charset val="222"/>
    </font>
    <font>
      <b/>
      <sz val="16"/>
      <color indexed="12"/>
      <name val="Cordia New"/>
      <family val="2"/>
      <charset val="222"/>
    </font>
    <font>
      <b/>
      <sz val="16"/>
      <name val="Angsana New"/>
      <family val="1"/>
    </font>
    <font>
      <b/>
      <sz val="10"/>
      <name val="Angsana New"/>
      <family val="1"/>
      <charset val="222"/>
    </font>
    <font>
      <b/>
      <sz val="16"/>
      <color indexed="10"/>
      <name val="Cordia New"/>
      <family val="2"/>
      <charset val="222"/>
    </font>
    <font>
      <sz val="16"/>
      <name val="Cordia New"/>
      <family val="2"/>
    </font>
    <font>
      <b/>
      <sz val="14"/>
      <color indexed="12"/>
      <name val="Angsana New"/>
      <family val="1"/>
      <charset val="222"/>
    </font>
    <font>
      <b/>
      <sz val="14"/>
      <color indexed="10"/>
      <name val="Cordia New"/>
      <family val="2"/>
      <charset val="222"/>
    </font>
    <font>
      <b/>
      <sz val="14"/>
      <color indexed="10"/>
      <name val="Cordia New"/>
      <family val="2"/>
    </font>
    <font>
      <b/>
      <sz val="14"/>
      <color indexed="12"/>
      <name val="Cordia New"/>
      <family val="2"/>
      <charset val="222"/>
    </font>
    <font>
      <b/>
      <sz val="16"/>
      <color indexed="12"/>
      <name val="Cordia New"/>
      <family val="2"/>
      <charset val="222"/>
    </font>
    <font>
      <b/>
      <sz val="14"/>
      <color indexed="12"/>
      <name val="Cordia New"/>
      <family val="2"/>
      <charset val="222"/>
    </font>
    <font>
      <sz val="14"/>
      <color indexed="12"/>
      <name val="Cordia New"/>
      <family val="2"/>
      <charset val="222"/>
    </font>
    <font>
      <sz val="8"/>
      <name val="Cordia New"/>
      <family val="2"/>
    </font>
    <font>
      <b/>
      <sz val="16"/>
      <name val="Cordia New"/>
      <family val="2"/>
    </font>
    <font>
      <b/>
      <sz val="16"/>
      <color indexed="10"/>
      <name val="Angsana New"/>
      <family val="1"/>
      <charset val="222"/>
    </font>
    <font>
      <b/>
      <sz val="14"/>
      <color indexed="14"/>
      <name val="Cordia New"/>
      <family val="2"/>
    </font>
    <font>
      <sz val="14"/>
      <color indexed="8"/>
      <name val="Cordia New"/>
      <family val="2"/>
    </font>
    <font>
      <b/>
      <sz val="16"/>
      <color indexed="36"/>
      <name val="Angsana New"/>
      <family val="1"/>
      <charset val="222"/>
    </font>
    <font>
      <sz val="14"/>
      <color indexed="14"/>
      <name val="Cordia New"/>
      <family val="2"/>
    </font>
    <font>
      <sz val="14"/>
      <color indexed="12"/>
      <name val="Cordia New"/>
      <family val="2"/>
    </font>
    <font>
      <sz val="16"/>
      <color indexed="10"/>
      <name val="Cordia New"/>
      <family val="2"/>
    </font>
    <font>
      <sz val="14"/>
      <color indexed="10"/>
      <name val="Cordia New"/>
      <family val="2"/>
    </font>
    <font>
      <b/>
      <sz val="14"/>
      <color indexed="14"/>
      <name val="Cordia New"/>
      <family val="2"/>
      <charset val="222"/>
    </font>
    <font>
      <sz val="14"/>
      <color indexed="14"/>
      <name val="Cordia New"/>
      <family val="2"/>
      <charset val="222"/>
    </font>
    <font>
      <b/>
      <sz val="14"/>
      <color indexed="8"/>
      <name val="Cordia New"/>
      <family val="2"/>
    </font>
    <font>
      <b/>
      <sz val="14"/>
      <color indexed="8"/>
      <name val="Angsana New"/>
      <family val="1"/>
      <charset val="222"/>
    </font>
    <font>
      <b/>
      <sz val="16"/>
      <color indexed="10"/>
      <name val="Cordia New"/>
      <family val="2"/>
    </font>
    <font>
      <b/>
      <sz val="16"/>
      <color indexed="14"/>
      <name val="Angsana New"/>
      <family val="1"/>
      <charset val="222"/>
    </font>
    <font>
      <b/>
      <sz val="14"/>
      <color indexed="18"/>
      <name val="Angsana New"/>
      <family val="1"/>
      <charset val="222"/>
    </font>
    <font>
      <b/>
      <sz val="14"/>
      <color rgb="FFFF00FF"/>
      <name val="Cordia New"/>
      <family val="2"/>
    </font>
    <font>
      <b/>
      <sz val="10"/>
      <color indexed="12"/>
      <name val="MS Sans Serif"/>
      <family val="2"/>
      <charset val="222"/>
    </font>
    <font>
      <b/>
      <sz val="11"/>
      <color indexed="10"/>
      <name val="MS Sans Serif"/>
      <family val="2"/>
      <charset val="222"/>
    </font>
    <font>
      <b/>
      <sz val="10"/>
      <color indexed="9"/>
      <name val="MS Sans Serif"/>
      <family val="2"/>
      <charset val="222"/>
    </font>
    <font>
      <b/>
      <sz val="10"/>
      <color indexed="10"/>
      <name val="MS Sans Serif"/>
      <family val="2"/>
      <charset val="222"/>
    </font>
    <font>
      <b/>
      <sz val="10"/>
      <name val="MS Sans Serif"/>
      <family val="2"/>
      <charset val="222"/>
    </font>
    <font>
      <sz val="14"/>
      <color rgb="FF0000FF"/>
      <name val="Cordia New"/>
      <family val="2"/>
    </font>
    <font>
      <b/>
      <sz val="15"/>
      <color rgb="FFFF0000"/>
      <name val="Cordia New"/>
      <family val="2"/>
    </font>
    <font>
      <sz val="12"/>
      <color theme="1"/>
      <name val="Tahoma"/>
      <family val="2"/>
      <charset val="222"/>
    </font>
    <font>
      <sz val="10"/>
      <color indexed="8"/>
      <name val="Tahoma"/>
      <family val="2"/>
    </font>
    <font>
      <sz val="14"/>
      <color indexed="8"/>
      <name val="AngsanaUPC"/>
      <family val="1"/>
    </font>
    <font>
      <sz val="14"/>
      <color rgb="FF000000"/>
      <name val="Cordia New"/>
      <family val="2"/>
    </font>
    <font>
      <sz val="10"/>
      <color indexed="8"/>
      <name val="Tahoma"/>
      <family val="2"/>
    </font>
    <font>
      <sz val="10"/>
      <name val="MS Sans Serif"/>
      <family val="2"/>
    </font>
    <font>
      <b/>
      <sz val="10"/>
      <color rgb="FF0000FF"/>
      <name val="MS Sans Serif"/>
      <family val="2"/>
      <charset val="222"/>
    </font>
    <font>
      <b/>
      <sz val="11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sz val="10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b/>
      <sz val="18"/>
      <color rgb="FF0000FF"/>
      <name val="TH SarabunPSK"/>
      <family val="2"/>
    </font>
    <font>
      <b/>
      <sz val="18"/>
      <name val="TH SarabunPSK"/>
      <family val="2"/>
    </font>
    <font>
      <b/>
      <sz val="18"/>
      <color rgb="FFFF0000"/>
      <name val="TH SarabunPSK"/>
      <family val="2"/>
    </font>
  </fonts>
  <fills count="2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/>
    <xf numFmtId="0" fontId="56" fillId="0" borderId="0"/>
    <xf numFmtId="191" fontId="58" fillId="0" borderId="0"/>
    <xf numFmtId="0" fontId="1" fillId="0" borderId="0"/>
    <xf numFmtId="0" fontId="55" fillId="0" borderId="0"/>
    <xf numFmtId="0" fontId="59" fillId="0" borderId="0"/>
    <xf numFmtId="0" fontId="59" fillId="0" borderId="0"/>
    <xf numFmtId="0" fontId="60" fillId="0" borderId="0"/>
  </cellStyleXfs>
  <cellXfs count="36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1" fontId="3" fillId="0" borderId="3" xfId="0" applyNumberFormat="1" applyFont="1" applyBorder="1" applyAlignment="1">
      <alignment horizontal="center"/>
    </xf>
    <xf numFmtId="3" fontId="3" fillId="0" borderId="4" xfId="0" applyNumberFormat="1" applyFont="1" applyBorder="1" applyAlignment="1">
      <alignment horizontal="center"/>
    </xf>
    <xf numFmtId="1" fontId="3" fillId="0" borderId="4" xfId="0" applyNumberFormat="1" applyFont="1" applyBorder="1" applyAlignment="1">
      <alignment horizontal="center"/>
    </xf>
    <xf numFmtId="1" fontId="3" fillId="0" borderId="5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center"/>
    </xf>
    <xf numFmtId="0" fontId="3" fillId="0" borderId="7" xfId="0" applyFont="1" applyBorder="1"/>
    <xf numFmtId="3" fontId="3" fillId="0" borderId="7" xfId="0" applyNumberFormat="1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0" fontId="3" fillId="0" borderId="8" xfId="0" applyFont="1" applyBorder="1"/>
    <xf numFmtId="0" fontId="4" fillId="0" borderId="0" xfId="0" applyFont="1"/>
    <xf numFmtId="0" fontId="0" fillId="0" borderId="0" xfId="0" applyAlignment="1">
      <alignment horizontal="center"/>
    </xf>
    <xf numFmtId="0" fontId="3" fillId="0" borderId="9" xfId="0" applyFont="1" applyBorder="1" applyAlignment="1">
      <alignment horizontal="center"/>
    </xf>
    <xf numFmtId="0" fontId="5" fillId="0" borderId="0" xfId="0" applyFont="1"/>
    <xf numFmtId="0" fontId="5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0" fontId="5" fillId="0" borderId="2" xfId="0" applyFont="1" applyBorder="1"/>
    <xf numFmtId="0" fontId="5" fillId="0" borderId="11" xfId="0" applyFont="1" applyBorder="1" applyAlignment="1">
      <alignment horizontal="center"/>
    </xf>
    <xf numFmtId="0" fontId="10" fillId="0" borderId="3" xfId="0" applyFont="1" applyBorder="1"/>
    <xf numFmtId="0" fontId="5" fillId="0" borderId="6" xfId="0" applyFont="1" applyBorder="1" applyAlignment="1">
      <alignment horizontal="center"/>
    </xf>
    <xf numFmtId="0" fontId="10" fillId="0" borderId="4" xfId="0" applyFont="1" applyBorder="1"/>
    <xf numFmtId="0" fontId="10" fillId="0" borderId="7" xfId="0" applyFont="1" applyBorder="1"/>
    <xf numFmtId="3" fontId="5" fillId="2" borderId="9" xfId="0" applyNumberFormat="1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3" fontId="4" fillId="2" borderId="9" xfId="0" applyNumberFormat="1" applyFont="1" applyFill="1" applyBorder="1" applyAlignment="1">
      <alignment horizontal="center"/>
    </xf>
    <xf numFmtId="2" fontId="4" fillId="2" borderId="9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3" fontId="3" fillId="0" borderId="9" xfId="0" applyNumberFormat="1" applyFont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2" fontId="3" fillId="0" borderId="0" xfId="0" applyNumberFormat="1" applyFont="1" applyAlignment="1">
      <alignment horizontal="center"/>
    </xf>
    <xf numFmtId="2" fontId="0" fillId="0" borderId="0" xfId="0" applyNumberFormat="1"/>
    <xf numFmtId="0" fontId="6" fillId="0" borderId="0" xfId="0" applyFont="1"/>
    <xf numFmtId="2" fontId="6" fillId="0" borderId="0" xfId="0" applyNumberFormat="1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2" fontId="3" fillId="0" borderId="12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2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1" fontId="4" fillId="3" borderId="3" xfId="0" applyNumberFormat="1" applyFont="1" applyFill="1" applyBorder="1" applyAlignment="1">
      <alignment horizontal="center"/>
    </xf>
    <xf numFmtId="2" fontId="4" fillId="3" borderId="3" xfId="0" applyNumberFormat="1" applyFont="1" applyFill="1" applyBorder="1" applyAlignment="1">
      <alignment horizontal="center"/>
    </xf>
    <xf numFmtId="1" fontId="4" fillId="4" borderId="3" xfId="0" applyNumberFormat="1" applyFont="1" applyFill="1" applyBorder="1" applyAlignment="1">
      <alignment horizontal="center"/>
    </xf>
    <xf numFmtId="2" fontId="4" fillId="4" borderId="3" xfId="0" applyNumberFormat="1" applyFont="1" applyFill="1" applyBorder="1" applyAlignment="1">
      <alignment horizontal="center"/>
    </xf>
    <xf numFmtId="1" fontId="4" fillId="3" borderId="5" xfId="0" applyNumberFormat="1" applyFont="1" applyFill="1" applyBorder="1" applyAlignment="1">
      <alignment horizontal="center"/>
    </xf>
    <xf numFmtId="2" fontId="4" fillId="3" borderId="5" xfId="0" applyNumberFormat="1" applyFont="1" applyFill="1" applyBorder="1" applyAlignment="1">
      <alignment horizontal="center"/>
    </xf>
    <xf numFmtId="1" fontId="4" fillId="4" borderId="4" xfId="0" applyNumberFormat="1" applyFont="1" applyFill="1" applyBorder="1" applyAlignment="1">
      <alignment horizontal="center"/>
    </xf>
    <xf numFmtId="2" fontId="4" fillId="4" borderId="4" xfId="0" applyNumberFormat="1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14" fillId="0" borderId="0" xfId="0" applyFont="1"/>
    <xf numFmtId="3" fontId="5" fillId="0" borderId="9" xfId="0" applyNumberFormat="1" applyFont="1" applyFill="1" applyBorder="1" applyAlignment="1">
      <alignment horizontal="center"/>
    </xf>
    <xf numFmtId="2" fontId="4" fillId="5" borderId="9" xfId="0" applyNumberFormat="1" applyFont="1" applyFill="1" applyBorder="1" applyAlignment="1">
      <alignment horizontal="center"/>
    </xf>
    <xf numFmtId="2" fontId="4" fillId="0" borderId="9" xfId="0" applyNumberFormat="1" applyFont="1" applyBorder="1" applyAlignment="1">
      <alignment horizontal="center"/>
    </xf>
    <xf numFmtId="3" fontId="3" fillId="0" borderId="0" xfId="0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" fontId="4" fillId="0" borderId="0" xfId="0" applyNumberFormat="1" applyFont="1" applyBorder="1" applyAlignment="1">
      <alignment horizontal="center"/>
    </xf>
    <xf numFmtId="2" fontId="4" fillId="6" borderId="9" xfId="0" applyNumberFormat="1" applyFont="1" applyFill="1" applyBorder="1"/>
    <xf numFmtId="0" fontId="4" fillId="0" borderId="9" xfId="0" applyFont="1" applyFill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2" fontId="3" fillId="0" borderId="0" xfId="0" applyNumberFormat="1" applyFont="1"/>
    <xf numFmtId="0" fontId="4" fillId="5" borderId="9" xfId="0" applyFont="1" applyFill="1" applyBorder="1" applyAlignment="1">
      <alignment horizontal="center"/>
    </xf>
    <xf numFmtId="3" fontId="4" fillId="5" borderId="9" xfId="0" applyNumberFormat="1" applyFont="1" applyFill="1" applyBorder="1" applyAlignment="1">
      <alignment horizontal="center"/>
    </xf>
    <xf numFmtId="0" fontId="17" fillId="0" borderId="0" xfId="0" applyFont="1"/>
    <xf numFmtId="0" fontId="18" fillId="0" borderId="0" xfId="0" applyFont="1"/>
    <xf numFmtId="3" fontId="15" fillId="3" borderId="9" xfId="0" applyNumberFormat="1" applyFont="1" applyFill="1" applyBorder="1" applyAlignment="1">
      <alignment horizontal="center"/>
    </xf>
    <xf numFmtId="3" fontId="19" fillId="4" borderId="9" xfId="0" applyNumberFormat="1" applyFont="1" applyFill="1" applyBorder="1" applyAlignment="1">
      <alignment horizontal="center"/>
    </xf>
    <xf numFmtId="1" fontId="15" fillId="5" borderId="9" xfId="0" applyNumberFormat="1" applyFont="1" applyFill="1" applyBorder="1" applyAlignment="1">
      <alignment horizontal="center"/>
    </xf>
    <xf numFmtId="3" fontId="15" fillId="5" borderId="9" xfId="0" applyNumberFormat="1" applyFont="1" applyFill="1" applyBorder="1" applyAlignment="1">
      <alignment horizontal="center"/>
    </xf>
    <xf numFmtId="3" fontId="5" fillId="6" borderId="9" xfId="0" applyNumberFormat="1" applyFont="1" applyFill="1" applyBorder="1" applyAlignment="1">
      <alignment horizontal="center"/>
    </xf>
    <xf numFmtId="3" fontId="15" fillId="6" borderId="9" xfId="0" applyNumberFormat="1" applyFont="1" applyFill="1" applyBorder="1" applyAlignment="1">
      <alignment horizontal="center"/>
    </xf>
    <xf numFmtId="3" fontId="15" fillId="0" borderId="9" xfId="0" applyNumberFormat="1" applyFont="1" applyFill="1" applyBorder="1" applyAlignment="1">
      <alignment horizontal="center"/>
    </xf>
    <xf numFmtId="1" fontId="19" fillId="4" borderId="9" xfId="0" applyNumberFormat="1" applyFont="1" applyFill="1" applyBorder="1" applyAlignment="1">
      <alignment horizontal="center"/>
    </xf>
    <xf numFmtId="187" fontId="11" fillId="0" borderId="0" xfId="0" applyNumberFormat="1" applyFont="1"/>
    <xf numFmtId="0" fontId="27" fillId="0" borderId="0" xfId="0" applyFont="1"/>
    <xf numFmtId="0" fontId="27" fillId="2" borderId="9" xfId="0" applyFont="1" applyFill="1" applyBorder="1" applyAlignment="1">
      <alignment horizontal="center"/>
    </xf>
    <xf numFmtId="3" fontId="28" fillId="2" borderId="9" xfId="0" applyNumberFormat="1" applyFont="1" applyFill="1" applyBorder="1" applyAlignment="1">
      <alignment horizontal="center"/>
    </xf>
    <xf numFmtId="2" fontId="28" fillId="2" borderId="9" xfId="0" applyNumberFormat="1" applyFont="1" applyFill="1" applyBorder="1" applyAlignment="1">
      <alignment horizontal="center"/>
    </xf>
    <xf numFmtId="0" fontId="29" fillId="0" borderId="0" xfId="0" applyFont="1"/>
    <xf numFmtId="3" fontId="27" fillId="2" borderId="9" xfId="0" applyNumberFormat="1" applyFont="1" applyFill="1" applyBorder="1" applyAlignment="1">
      <alignment horizontal="center"/>
    </xf>
    <xf numFmtId="2" fontId="27" fillId="2" borderId="9" xfId="0" applyNumberFormat="1" applyFont="1" applyFill="1" applyBorder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0" fontId="21" fillId="0" borderId="0" xfId="0" applyFont="1"/>
    <xf numFmtId="3" fontId="21" fillId="2" borderId="9" xfId="0" applyNumberFormat="1" applyFont="1" applyFill="1" applyBorder="1" applyAlignment="1">
      <alignment horizontal="center"/>
    </xf>
    <xf numFmtId="2" fontId="21" fillId="2" borderId="9" xfId="0" applyNumberFormat="1" applyFont="1" applyFill="1" applyBorder="1" applyAlignment="1">
      <alignment horizontal="center"/>
    </xf>
    <xf numFmtId="0" fontId="21" fillId="2" borderId="9" xfId="0" applyFont="1" applyFill="1" applyBorder="1" applyAlignment="1">
      <alignment horizontal="center"/>
    </xf>
    <xf numFmtId="1" fontId="0" fillId="0" borderId="0" xfId="0" applyNumberFormat="1"/>
    <xf numFmtId="3" fontId="0" fillId="0" borderId="0" xfId="0" applyNumberFormat="1"/>
    <xf numFmtId="3" fontId="11" fillId="7" borderId="9" xfId="0" applyNumberFormat="1" applyFont="1" applyFill="1" applyBorder="1" applyAlignment="1">
      <alignment horizontal="center"/>
    </xf>
    <xf numFmtId="1" fontId="11" fillId="5" borderId="9" xfId="0" applyNumberFormat="1" applyFont="1" applyFill="1" applyBorder="1" applyAlignment="1">
      <alignment horizontal="center"/>
    </xf>
    <xf numFmtId="1" fontId="15" fillId="6" borderId="9" xfId="0" applyNumberFormat="1" applyFont="1" applyFill="1" applyBorder="1" applyAlignment="1">
      <alignment horizontal="center"/>
    </xf>
    <xf numFmtId="3" fontId="26" fillId="2" borderId="9" xfId="0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0" fontId="0" fillId="0" borderId="0" xfId="0" applyBorder="1"/>
    <xf numFmtId="3" fontId="0" fillId="0" borderId="0" xfId="0" applyNumberFormat="1" applyBorder="1" applyAlignment="1">
      <alignment horizontal="center"/>
    </xf>
    <xf numFmtId="1" fontId="0" fillId="0" borderId="0" xfId="0" applyNumberFormat="1" applyBorder="1"/>
    <xf numFmtId="0" fontId="10" fillId="0" borderId="9" xfId="0" applyFont="1" applyBorder="1"/>
    <xf numFmtId="0" fontId="10" fillId="0" borderId="2" xfId="0" applyFont="1" applyBorder="1"/>
    <xf numFmtId="0" fontId="18" fillId="3" borderId="2" xfId="0" applyFont="1" applyFill="1" applyBorder="1" applyAlignment="1">
      <alignment horizontal="center"/>
    </xf>
    <xf numFmtId="3" fontId="21" fillId="4" borderId="9" xfId="0" applyNumberFormat="1" applyFont="1" applyFill="1" applyBorder="1" applyAlignment="1">
      <alignment horizontal="center"/>
    </xf>
    <xf numFmtId="1" fontId="32" fillId="4" borderId="9" xfId="0" applyNumberFormat="1" applyFont="1" applyFill="1" applyBorder="1" applyAlignment="1">
      <alignment horizontal="center"/>
    </xf>
    <xf numFmtId="0" fontId="31" fillId="0" borderId="3" xfId="0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3" fontId="14" fillId="0" borderId="9" xfId="0" applyNumberFormat="1" applyFont="1" applyBorder="1" applyAlignment="1">
      <alignment horizontal="center"/>
    </xf>
    <xf numFmtId="4" fontId="0" fillId="0" borderId="0" xfId="0" applyNumberFormat="1"/>
    <xf numFmtId="3" fontId="14" fillId="5" borderId="9" xfId="0" applyNumberFormat="1" applyFont="1" applyFill="1" applyBorder="1" applyAlignment="1">
      <alignment horizontal="center"/>
    </xf>
    <xf numFmtId="3" fontId="38" fillId="0" borderId="0" xfId="0" applyNumberFormat="1" applyFont="1"/>
    <xf numFmtId="2" fontId="38" fillId="0" borderId="0" xfId="0" applyNumberFormat="1" applyFont="1"/>
    <xf numFmtId="0" fontId="0" fillId="0" borderId="0" xfId="0" applyFill="1" applyBorder="1" applyAlignment="1">
      <alignment horizontal="center"/>
    </xf>
    <xf numFmtId="3" fontId="26" fillId="0" borderId="0" xfId="0" applyNumberFormat="1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8" fillId="3" borderId="17" xfId="0" applyFont="1" applyFill="1" applyBorder="1" applyAlignment="1">
      <alignment horizontal="center"/>
    </xf>
    <xf numFmtId="0" fontId="33" fillId="5" borderId="2" xfId="0" applyFont="1" applyFill="1" applyBorder="1" applyAlignment="1">
      <alignment horizontal="center"/>
    </xf>
    <xf numFmtId="0" fontId="17" fillId="3" borderId="9" xfId="0" applyFont="1" applyFill="1" applyBorder="1" applyAlignment="1">
      <alignment horizontal="center"/>
    </xf>
    <xf numFmtId="0" fontId="41" fillId="0" borderId="0" xfId="0" applyFont="1"/>
    <xf numFmtId="1" fontId="16" fillId="0" borderId="0" xfId="0" applyNumberFormat="1" applyFont="1" applyAlignment="1">
      <alignment horizontal="center"/>
    </xf>
    <xf numFmtId="2" fontId="37" fillId="0" borderId="0" xfId="0" applyNumberFormat="1" applyFont="1" applyFill="1" applyBorder="1"/>
    <xf numFmtId="3" fontId="44" fillId="4" borderId="9" xfId="0" applyNumberFormat="1" applyFont="1" applyFill="1" applyBorder="1" applyAlignment="1">
      <alignment horizontal="center"/>
    </xf>
    <xf numFmtId="3" fontId="40" fillId="2" borderId="9" xfId="0" applyNumberFormat="1" applyFont="1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14" fillId="3" borderId="19" xfId="0" applyFont="1" applyFill="1" applyBorder="1" applyAlignment="1">
      <alignment horizontal="center"/>
    </xf>
    <xf numFmtId="0" fontId="0" fillId="3" borderId="19" xfId="0" applyFill="1" applyBorder="1"/>
    <xf numFmtId="0" fontId="0" fillId="3" borderId="14" xfId="0" applyFill="1" applyBorder="1"/>
    <xf numFmtId="0" fontId="14" fillId="2" borderId="2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/>
    </xf>
    <xf numFmtId="3" fontId="14" fillId="6" borderId="9" xfId="0" applyNumberFormat="1" applyFont="1" applyFill="1" applyBorder="1" applyAlignment="1">
      <alignment horizontal="center"/>
    </xf>
    <xf numFmtId="3" fontId="42" fillId="0" borderId="0" xfId="0" applyNumberFormat="1" applyFont="1" applyFill="1" applyBorder="1" applyAlignment="1">
      <alignment horizontal="center"/>
    </xf>
    <xf numFmtId="3" fontId="14" fillId="0" borderId="0" xfId="0" applyNumberFormat="1" applyFont="1" applyFill="1" applyBorder="1" applyAlignment="1">
      <alignment horizontal="center"/>
    </xf>
    <xf numFmtId="3" fontId="11" fillId="0" borderId="0" xfId="0" applyNumberFormat="1" applyFont="1"/>
    <xf numFmtId="3" fontId="13" fillId="7" borderId="9" xfId="0" applyNumberFormat="1" applyFont="1" applyFill="1" applyBorder="1" applyAlignment="1">
      <alignment horizontal="center"/>
    </xf>
    <xf numFmtId="4" fontId="0" fillId="0" borderId="0" xfId="0" applyNumberFormat="1" applyAlignment="1">
      <alignment horizontal="center"/>
    </xf>
    <xf numFmtId="0" fontId="10" fillId="0" borderId="20" xfId="0" applyFont="1" applyBorder="1"/>
    <xf numFmtId="0" fontId="6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2" fontId="5" fillId="0" borderId="20" xfId="0" applyNumberFormat="1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2" fontId="5" fillId="0" borderId="15" xfId="0" applyNumberFormat="1" applyFont="1" applyBorder="1" applyAlignment="1">
      <alignment horizontal="center"/>
    </xf>
    <xf numFmtId="0" fontId="10" fillId="0" borderId="16" xfId="0" applyFont="1" applyBorder="1"/>
    <xf numFmtId="0" fontId="6" fillId="0" borderId="16" xfId="0" applyFont="1" applyBorder="1" applyAlignment="1">
      <alignment horizontal="center"/>
    </xf>
    <xf numFmtId="2" fontId="5" fillId="0" borderId="16" xfId="0" applyNumberFormat="1" applyFont="1" applyBorder="1" applyAlignment="1">
      <alignment horizontal="center"/>
    </xf>
    <xf numFmtId="3" fontId="14" fillId="8" borderId="9" xfId="0" applyNumberFormat="1" applyFont="1" applyFill="1" applyBorder="1" applyAlignment="1">
      <alignment horizontal="center"/>
    </xf>
    <xf numFmtId="1" fontId="14" fillId="9" borderId="9" xfId="0" applyNumberFormat="1" applyFont="1" applyFill="1" applyBorder="1" applyAlignment="1">
      <alignment horizontal="center"/>
    </xf>
    <xf numFmtId="1" fontId="14" fillId="0" borderId="0" xfId="0" applyNumberFormat="1" applyFont="1" applyBorder="1" applyAlignment="1">
      <alignment horizontal="center"/>
    </xf>
    <xf numFmtId="188" fontId="5" fillId="0" borderId="0" xfId="0" applyNumberFormat="1" applyFont="1" applyFill="1" applyBorder="1" applyAlignment="1">
      <alignment horizontal="center"/>
    </xf>
    <xf numFmtId="3" fontId="15" fillId="0" borderId="11" xfId="0" applyNumberFormat="1" applyFont="1" applyBorder="1" applyAlignment="1">
      <alignment horizontal="left"/>
    </xf>
    <xf numFmtId="0" fontId="18" fillId="0" borderId="0" xfId="0" applyFont="1" applyAlignment="1">
      <alignment horizontal="center"/>
    </xf>
    <xf numFmtId="189" fontId="36" fillId="0" borderId="0" xfId="0" applyNumberFormat="1" applyFont="1" applyAlignment="1">
      <alignment horizontal="center"/>
    </xf>
    <xf numFmtId="189" fontId="36" fillId="0" borderId="0" xfId="0" applyNumberFormat="1" applyFont="1"/>
    <xf numFmtId="189" fontId="11" fillId="0" borderId="0" xfId="0" applyNumberFormat="1" applyFont="1"/>
    <xf numFmtId="189" fontId="0" fillId="0" borderId="0" xfId="0" applyNumberFormat="1" applyAlignment="1">
      <alignment horizontal="center"/>
    </xf>
    <xf numFmtId="189" fontId="0" fillId="0" borderId="0" xfId="0" applyNumberFormat="1"/>
    <xf numFmtId="189" fontId="15" fillId="0" borderId="9" xfId="0" applyNumberFormat="1" applyFont="1" applyBorder="1" applyAlignment="1">
      <alignment horizontal="center"/>
    </xf>
    <xf numFmtId="189" fontId="0" fillId="0" borderId="9" xfId="0" applyNumberFormat="1" applyBorder="1" applyAlignment="1">
      <alignment horizontal="center"/>
    </xf>
    <xf numFmtId="1" fontId="15" fillId="0" borderId="9" xfId="0" applyNumberFormat="1" applyFont="1" applyBorder="1" applyAlignment="1">
      <alignment horizontal="center"/>
    </xf>
    <xf numFmtId="189" fontId="15" fillId="7" borderId="9" xfId="0" applyNumberFormat="1" applyFont="1" applyFill="1" applyBorder="1" applyAlignment="1">
      <alignment horizontal="center"/>
    </xf>
    <xf numFmtId="189" fontId="15" fillId="5" borderId="9" xfId="0" applyNumberFormat="1" applyFont="1" applyFill="1" applyBorder="1" applyAlignment="1">
      <alignment horizontal="center"/>
    </xf>
    <xf numFmtId="189" fontId="15" fillId="6" borderId="9" xfId="0" applyNumberFormat="1" applyFont="1" applyFill="1" applyBorder="1" applyAlignment="1">
      <alignment horizontal="center"/>
    </xf>
    <xf numFmtId="189" fontId="38" fillId="0" borderId="0" xfId="0" applyNumberFormat="1" applyFont="1"/>
    <xf numFmtId="189" fontId="45" fillId="2" borderId="9" xfId="0" applyNumberFormat="1" applyFont="1" applyFill="1" applyBorder="1" applyAlignment="1">
      <alignment horizontal="center"/>
    </xf>
    <xf numFmtId="189" fontId="15" fillId="0" borderId="0" xfId="0" applyNumberFormat="1" applyFont="1" applyFill="1" applyBorder="1" applyAlignment="1">
      <alignment horizontal="center"/>
    </xf>
    <xf numFmtId="189" fontId="26" fillId="0" borderId="0" xfId="0" applyNumberFormat="1" applyFont="1" applyBorder="1" applyAlignment="1">
      <alignment horizontal="left"/>
    </xf>
    <xf numFmtId="189" fontId="0" fillId="0" borderId="0" xfId="0" applyNumberFormat="1" applyBorder="1"/>
    <xf numFmtId="189" fontId="4" fillId="0" borderId="0" xfId="0" applyNumberFormat="1" applyFont="1" applyBorder="1"/>
    <xf numFmtId="189" fontId="5" fillId="0" borderId="0" xfId="0" applyNumberFormat="1" applyFont="1" applyBorder="1" applyAlignment="1">
      <alignment horizontal="left"/>
    </xf>
    <xf numFmtId="189" fontId="5" fillId="0" borderId="0" xfId="0" applyNumberFormat="1" applyFont="1"/>
    <xf numFmtId="189" fontId="7" fillId="0" borderId="0" xfId="0" applyNumberFormat="1" applyFont="1"/>
    <xf numFmtId="189" fontId="8" fillId="0" borderId="0" xfId="0" applyNumberFormat="1" applyFont="1"/>
    <xf numFmtId="189" fontId="7" fillId="0" borderId="0" xfId="0" applyNumberFormat="1" applyFont="1" applyAlignment="1">
      <alignment horizontal="center"/>
    </xf>
    <xf numFmtId="189" fontId="8" fillId="0" borderId="0" xfId="0" applyNumberFormat="1" applyFont="1" applyBorder="1" applyAlignment="1">
      <alignment horizontal="center"/>
    </xf>
    <xf numFmtId="189" fontId="25" fillId="0" borderId="0" xfId="0" applyNumberFormat="1" applyFont="1"/>
    <xf numFmtId="189" fontId="9" fillId="5" borderId="9" xfId="0" applyNumberFormat="1" applyFont="1" applyFill="1" applyBorder="1" applyAlignment="1">
      <alignment horizontal="center"/>
    </xf>
    <xf numFmtId="189" fontId="33" fillId="5" borderId="9" xfId="0" applyNumberFormat="1" applyFont="1" applyFill="1" applyBorder="1" applyAlignment="1">
      <alignment horizontal="center"/>
    </xf>
    <xf numFmtId="1" fontId="9" fillId="5" borderId="9" xfId="0" applyNumberFormat="1" applyFont="1" applyFill="1" applyBorder="1" applyAlignment="1">
      <alignment horizontal="center"/>
    </xf>
    <xf numFmtId="1" fontId="8" fillId="5" borderId="9" xfId="0" applyNumberFormat="1" applyFont="1" applyFill="1" applyBorder="1" applyAlignment="1">
      <alignment horizontal="center"/>
    </xf>
    <xf numFmtId="1" fontId="8" fillId="5" borderId="18" xfId="0" applyNumberFormat="1" applyFont="1" applyFill="1" applyBorder="1" applyAlignment="1">
      <alignment horizontal="center"/>
    </xf>
    <xf numFmtId="189" fontId="24" fillId="0" borderId="0" xfId="0" applyNumberFormat="1" applyFont="1" applyFill="1" applyBorder="1" applyAlignment="1">
      <alignment horizontal="center"/>
    </xf>
    <xf numFmtId="1" fontId="9" fillId="10" borderId="9" xfId="0" applyNumberFormat="1" applyFont="1" applyFill="1" applyBorder="1" applyAlignment="1">
      <alignment horizontal="center"/>
    </xf>
    <xf numFmtId="189" fontId="24" fillId="10" borderId="0" xfId="0" applyNumberFormat="1" applyFont="1" applyFill="1" applyBorder="1" applyAlignment="1">
      <alignment horizontal="center"/>
    </xf>
    <xf numFmtId="189" fontId="0" fillId="10" borderId="0" xfId="0" applyNumberFormat="1" applyFill="1"/>
    <xf numFmtId="1" fontId="8" fillId="0" borderId="9" xfId="0" applyNumberFormat="1" applyFont="1" applyFill="1" applyBorder="1" applyAlignment="1">
      <alignment horizontal="center"/>
    </xf>
    <xf numFmtId="1" fontId="5" fillId="0" borderId="9" xfId="0" applyNumberFormat="1" applyFont="1" applyFill="1" applyBorder="1" applyAlignment="1">
      <alignment horizontal="center"/>
    </xf>
    <xf numFmtId="1" fontId="43" fillId="0" borderId="9" xfId="0" applyNumberFormat="1" applyFont="1" applyFill="1" applyBorder="1" applyAlignment="1">
      <alignment horizontal="center"/>
    </xf>
    <xf numFmtId="1" fontId="46" fillId="0" borderId="9" xfId="0" applyNumberFormat="1" applyFont="1" applyFill="1" applyBorder="1" applyAlignment="1">
      <alignment horizontal="center"/>
    </xf>
    <xf numFmtId="1" fontId="46" fillId="0" borderId="18" xfId="0" applyNumberFormat="1" applyFont="1" applyFill="1" applyBorder="1" applyAlignment="1">
      <alignment horizontal="center"/>
    </xf>
    <xf numFmtId="189" fontId="34" fillId="0" borderId="0" xfId="0" applyNumberFormat="1" applyFont="1" applyFill="1"/>
    <xf numFmtId="1" fontId="43" fillId="0" borderId="18" xfId="0" applyNumberFormat="1" applyFont="1" applyFill="1" applyBorder="1" applyAlignment="1">
      <alignment horizontal="center"/>
    </xf>
    <xf numFmtId="189" fontId="42" fillId="0" borderId="0" xfId="0" applyNumberFormat="1" applyFont="1" applyFill="1"/>
    <xf numFmtId="189" fontId="23" fillId="6" borderId="9" xfId="0" applyNumberFormat="1" applyFont="1" applyFill="1" applyBorder="1" applyAlignment="1">
      <alignment horizontal="center"/>
    </xf>
    <xf numFmtId="1" fontId="23" fillId="6" borderId="9" xfId="0" applyNumberFormat="1" applyFont="1" applyFill="1" applyBorder="1" applyAlignment="1">
      <alignment horizontal="center"/>
    </xf>
    <xf numFmtId="189" fontId="14" fillId="0" borderId="0" xfId="0" applyNumberFormat="1" applyFont="1" applyAlignment="1">
      <alignment horizontal="center"/>
    </xf>
    <xf numFmtId="189" fontId="15" fillId="0" borderId="0" xfId="0" applyNumberFormat="1" applyFont="1" applyAlignment="1">
      <alignment horizontal="left"/>
    </xf>
    <xf numFmtId="49" fontId="16" fillId="0" borderId="0" xfId="0" applyNumberFormat="1" applyFont="1" applyAlignment="1">
      <alignment horizontal="left"/>
    </xf>
    <xf numFmtId="189" fontId="15" fillId="0" borderId="0" xfId="0" applyNumberFormat="1" applyFont="1"/>
    <xf numFmtId="189" fontId="16" fillId="0" borderId="0" xfId="0" applyNumberFormat="1" applyFont="1" applyAlignment="1">
      <alignment horizontal="center"/>
    </xf>
    <xf numFmtId="189" fontId="21" fillId="0" borderId="0" xfId="0" applyNumberFormat="1" applyFont="1" applyBorder="1" applyAlignment="1">
      <alignment horizontal="left"/>
    </xf>
    <xf numFmtId="189" fontId="35" fillId="2" borderId="1" xfId="0" applyNumberFormat="1" applyFont="1" applyFill="1" applyBorder="1" applyAlignment="1">
      <alignment horizontal="center"/>
    </xf>
    <xf numFmtId="49" fontId="35" fillId="2" borderId="1" xfId="0" applyNumberFormat="1" applyFont="1" applyFill="1" applyBorder="1" applyAlignment="1">
      <alignment horizontal="center"/>
    </xf>
    <xf numFmtId="189" fontId="16" fillId="2" borderId="1" xfId="0" applyNumberFormat="1" applyFont="1" applyFill="1" applyBorder="1" applyAlignment="1">
      <alignment horizontal="center"/>
    </xf>
    <xf numFmtId="189" fontId="35" fillId="2" borderId="2" xfId="0" applyNumberFormat="1" applyFont="1" applyFill="1" applyBorder="1" applyAlignment="1">
      <alignment horizontal="center"/>
    </xf>
    <xf numFmtId="49" fontId="35" fillId="2" borderId="2" xfId="0" applyNumberFormat="1" applyFont="1" applyFill="1" applyBorder="1" applyAlignment="1">
      <alignment horizontal="center"/>
    </xf>
    <xf numFmtId="189" fontId="16" fillId="2" borderId="2" xfId="0" applyNumberFormat="1" applyFont="1" applyFill="1" applyBorder="1" applyAlignment="1">
      <alignment horizontal="center"/>
    </xf>
    <xf numFmtId="189" fontId="15" fillId="0" borderId="11" xfId="0" applyNumberFormat="1" applyFont="1" applyBorder="1" applyAlignment="1">
      <alignment horizontal="left"/>
    </xf>
    <xf numFmtId="49" fontId="15" fillId="3" borderId="9" xfId="0" applyNumberFormat="1" applyFont="1" applyFill="1" applyBorder="1" applyAlignment="1">
      <alignment horizontal="center"/>
    </xf>
    <xf numFmtId="1" fontId="11" fillId="3" borderId="9" xfId="0" applyNumberFormat="1" applyFont="1" applyFill="1" applyBorder="1" applyAlignment="1">
      <alignment horizontal="center"/>
    </xf>
    <xf numFmtId="49" fontId="19" fillId="4" borderId="9" xfId="0" applyNumberFormat="1" applyFont="1" applyFill="1" applyBorder="1" applyAlignment="1">
      <alignment horizontal="center"/>
    </xf>
    <xf numFmtId="49" fontId="20" fillId="5" borderId="9" xfId="0" applyNumberFormat="1" applyFont="1" applyFill="1" applyBorder="1" applyAlignment="1">
      <alignment horizontal="center"/>
    </xf>
    <xf numFmtId="49" fontId="15" fillId="6" borderId="9" xfId="0" applyNumberFormat="1" applyFont="1" applyFill="1" applyBorder="1" applyAlignment="1">
      <alignment horizontal="center"/>
    </xf>
    <xf numFmtId="49" fontId="15" fillId="2" borderId="9" xfId="0" applyNumberFormat="1" applyFont="1" applyFill="1" applyBorder="1" applyAlignment="1">
      <alignment horizontal="center"/>
    </xf>
    <xf numFmtId="189" fontId="15" fillId="0" borderId="1" xfId="0" applyNumberFormat="1" applyFont="1" applyBorder="1" applyAlignment="1">
      <alignment horizontal="left"/>
    </xf>
    <xf numFmtId="49" fontId="15" fillId="0" borderId="14" xfId="0" applyNumberFormat="1" applyFont="1" applyFill="1" applyBorder="1" applyAlignment="1">
      <alignment horizontal="center"/>
    </xf>
    <xf numFmtId="49" fontId="15" fillId="3" borderId="14" xfId="0" applyNumberFormat="1" applyFont="1" applyFill="1" applyBorder="1" applyAlignment="1">
      <alignment horizontal="center"/>
    </xf>
    <xf numFmtId="189" fontId="15" fillId="0" borderId="2" xfId="0" applyNumberFormat="1" applyFont="1" applyBorder="1" applyAlignment="1">
      <alignment horizontal="left"/>
    </xf>
    <xf numFmtId="49" fontId="15" fillId="0" borderId="9" xfId="0" applyNumberFormat="1" applyFont="1" applyBorder="1" applyAlignment="1">
      <alignment horizontal="center"/>
    </xf>
    <xf numFmtId="189" fontId="15" fillId="0" borderId="1" xfId="0" applyNumberFormat="1" applyFont="1" applyFill="1" applyBorder="1" applyAlignment="1">
      <alignment horizontal="left"/>
    </xf>
    <xf numFmtId="189" fontId="15" fillId="0" borderId="11" xfId="0" applyNumberFormat="1" applyFont="1" applyFill="1" applyBorder="1" applyAlignment="1">
      <alignment horizontal="left"/>
    </xf>
    <xf numFmtId="189" fontId="15" fillId="0" borderId="2" xfId="0" applyNumberFormat="1" applyFont="1" applyFill="1" applyBorder="1" applyAlignment="1">
      <alignment horizontal="left"/>
    </xf>
    <xf numFmtId="1" fontId="5" fillId="3" borderId="9" xfId="0" applyNumberFormat="1" applyFont="1" applyFill="1" applyBorder="1" applyAlignment="1">
      <alignment horizontal="center"/>
    </xf>
    <xf numFmtId="1" fontId="6" fillId="3" borderId="9" xfId="0" applyNumberFormat="1" applyFont="1" applyFill="1" applyBorder="1" applyAlignment="1">
      <alignment horizontal="center"/>
    </xf>
    <xf numFmtId="1" fontId="13" fillId="6" borderId="7" xfId="0" applyNumberFormat="1" applyFont="1" applyFill="1" applyBorder="1" applyAlignment="1">
      <alignment horizontal="center"/>
    </xf>
    <xf numFmtId="49" fontId="11" fillId="0" borderId="0" xfId="0" applyNumberFormat="1" applyFont="1"/>
    <xf numFmtId="3" fontId="4" fillId="11" borderId="9" xfId="0" applyNumberFormat="1" applyFont="1" applyFill="1" applyBorder="1" applyAlignment="1">
      <alignment horizontal="center"/>
    </xf>
    <xf numFmtId="1" fontId="15" fillId="11" borderId="9" xfId="0" applyNumberFormat="1" applyFont="1" applyFill="1" applyBorder="1" applyAlignment="1">
      <alignment horizontal="center"/>
    </xf>
    <xf numFmtId="3" fontId="11" fillId="10" borderId="11" xfId="0" applyNumberFormat="1" applyFont="1" applyFill="1" applyBorder="1" applyAlignment="1">
      <alignment horizontal="center"/>
    </xf>
    <xf numFmtId="190" fontId="0" fillId="0" borderId="0" xfId="0" applyNumberFormat="1"/>
    <xf numFmtId="2" fontId="1" fillId="0" borderId="0" xfId="0" applyNumberFormat="1" applyFont="1"/>
    <xf numFmtId="189" fontId="1" fillId="0" borderId="0" xfId="0" applyNumberFormat="1" applyFont="1"/>
    <xf numFmtId="3" fontId="1" fillId="0" borderId="0" xfId="0" applyNumberFormat="1" applyFont="1"/>
    <xf numFmtId="1" fontId="25" fillId="0" borderId="0" xfId="0" applyNumberFormat="1" applyFont="1"/>
    <xf numFmtId="2" fontId="25" fillId="6" borderId="9" xfId="0" applyNumberFormat="1" applyFont="1" applyFill="1" applyBorder="1"/>
    <xf numFmtId="1" fontId="47" fillId="12" borderId="9" xfId="0" applyNumberFormat="1" applyFont="1" applyFill="1" applyBorder="1" applyAlignment="1">
      <alignment horizontal="center"/>
    </xf>
    <xf numFmtId="4" fontId="1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41" fontId="0" fillId="0" borderId="0" xfId="0" applyNumberFormat="1"/>
    <xf numFmtId="41" fontId="0" fillId="0" borderId="0" xfId="0" applyNumberFormat="1" applyAlignment="1">
      <alignment horizontal="center"/>
    </xf>
    <xf numFmtId="1" fontId="1" fillId="13" borderId="7" xfId="0" applyNumberFormat="1" applyFont="1" applyFill="1" applyBorder="1" applyAlignment="1">
      <alignment horizontal="center"/>
    </xf>
    <xf numFmtId="1" fontId="1" fillId="13" borderId="4" xfId="0" applyNumberFormat="1" applyFont="1" applyFill="1" applyBorder="1" applyAlignment="1">
      <alignment horizontal="center"/>
    </xf>
    <xf numFmtId="2" fontId="11" fillId="0" borderId="0" xfId="0" applyNumberFormat="1" applyFont="1"/>
    <xf numFmtId="0" fontId="48" fillId="0" borderId="0" xfId="0" applyFont="1"/>
    <xf numFmtId="0" fontId="48" fillId="6" borderId="9" xfId="0" applyFont="1" applyFill="1" applyBorder="1" applyAlignment="1"/>
    <xf numFmtId="0" fontId="48" fillId="6" borderId="9" xfId="0" applyFont="1" applyFill="1" applyBorder="1" applyAlignment="1">
      <alignment horizontal="center"/>
    </xf>
    <xf numFmtId="0" fontId="49" fillId="4" borderId="9" xfId="0" applyFont="1" applyFill="1" applyBorder="1" applyAlignment="1">
      <alignment horizontal="center"/>
    </xf>
    <xf numFmtId="0" fontId="48" fillId="15" borderId="0" xfId="0" applyFont="1" applyFill="1"/>
    <xf numFmtId="0" fontId="0" fillId="0" borderId="0" xfId="0" applyFill="1"/>
    <xf numFmtId="0" fontId="48" fillId="3" borderId="23" xfId="0" applyFont="1" applyFill="1" applyBorder="1"/>
    <xf numFmtId="0" fontId="48" fillId="3" borderId="10" xfId="0" applyFont="1" applyFill="1" applyBorder="1"/>
    <xf numFmtId="3" fontId="48" fillId="3" borderId="11" xfId="0" applyNumberFormat="1" applyFont="1" applyFill="1" applyBorder="1" applyAlignment="1">
      <alignment horizontal="center"/>
    </xf>
    <xf numFmtId="3" fontId="48" fillId="8" borderId="2" xfId="0" applyNumberFormat="1" applyFont="1" applyFill="1" applyBorder="1" applyAlignment="1">
      <alignment horizontal="center"/>
    </xf>
    <xf numFmtId="3" fontId="48" fillId="0" borderId="0" xfId="0" applyNumberFormat="1" applyFont="1" applyFill="1" applyBorder="1" applyAlignment="1">
      <alignment horizontal="center"/>
    </xf>
    <xf numFmtId="0" fontId="48" fillId="5" borderId="18" xfId="0" applyFont="1" applyFill="1" applyBorder="1"/>
    <xf numFmtId="0" fontId="48" fillId="5" borderId="19" xfId="0" applyFont="1" applyFill="1" applyBorder="1"/>
    <xf numFmtId="0" fontId="0" fillId="10" borderId="0" xfId="0" applyFill="1"/>
    <xf numFmtId="0" fontId="51" fillId="13" borderId="0" xfId="0" applyFont="1" applyFill="1"/>
    <xf numFmtId="1" fontId="5" fillId="0" borderId="0" xfId="0" applyNumberFormat="1" applyFont="1" applyAlignment="1">
      <alignment horizontal="center"/>
    </xf>
    <xf numFmtId="189" fontId="5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52" fillId="2" borderId="9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1" fontId="4" fillId="0" borderId="0" xfId="0" applyNumberFormat="1" applyFont="1"/>
    <xf numFmtId="0" fontId="53" fillId="10" borderId="0" xfId="0" applyFont="1" applyFill="1" applyBorder="1" applyAlignment="1">
      <alignment horizontal="center"/>
    </xf>
    <xf numFmtId="49" fontId="9" fillId="11" borderId="9" xfId="0" applyNumberFormat="1" applyFont="1" applyFill="1" applyBorder="1" applyAlignment="1">
      <alignment horizontal="center"/>
    </xf>
    <xf numFmtId="1" fontId="9" fillId="11" borderId="9" xfId="0" applyNumberFormat="1" applyFont="1" applyFill="1" applyBorder="1" applyAlignment="1">
      <alignment horizontal="center"/>
    </xf>
    <xf numFmtId="1" fontId="8" fillId="11" borderId="18" xfId="0" applyNumberFormat="1" applyFont="1" applyFill="1" applyBorder="1" applyAlignment="1">
      <alignment horizontal="center"/>
    </xf>
    <xf numFmtId="1" fontId="8" fillId="11" borderId="9" xfId="0" applyNumberFormat="1" applyFont="1" applyFill="1" applyBorder="1" applyAlignment="1">
      <alignment horizontal="center"/>
    </xf>
    <xf numFmtId="189" fontId="24" fillId="11" borderId="0" xfId="0" applyNumberFormat="1" applyFont="1" applyFill="1" applyBorder="1" applyAlignment="1">
      <alignment horizontal="center"/>
    </xf>
    <xf numFmtId="189" fontId="0" fillId="11" borderId="0" xfId="0" applyNumberFormat="1" applyFill="1"/>
    <xf numFmtId="3" fontId="4" fillId="17" borderId="9" xfId="0" applyNumberFormat="1" applyFont="1" applyFill="1" applyBorder="1" applyAlignment="1">
      <alignment horizontal="center"/>
    </xf>
    <xf numFmtId="1" fontId="1" fillId="0" borderId="7" xfId="0" applyNumberFormat="1" applyFont="1" applyFill="1" applyBorder="1" applyAlignment="1">
      <alignment horizontal="center"/>
    </xf>
    <xf numFmtId="1" fontId="1" fillId="0" borderId="4" xfId="0" applyNumberFormat="1" applyFont="1" applyFill="1" applyBorder="1" applyAlignment="1">
      <alignment horizontal="center"/>
    </xf>
    <xf numFmtId="1" fontId="6" fillId="0" borderId="7" xfId="0" applyNumberFormat="1" applyFont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53" fillId="10" borderId="0" xfId="0" applyFont="1" applyFill="1"/>
    <xf numFmtId="0" fontId="55" fillId="0" borderId="0" xfId="2"/>
    <xf numFmtId="0" fontId="55" fillId="0" borderId="0" xfId="3"/>
    <xf numFmtId="0" fontId="55" fillId="0" borderId="0" xfId="4"/>
    <xf numFmtId="0" fontId="55" fillId="0" borderId="0" xfId="5"/>
    <xf numFmtId="0" fontId="55" fillId="0" borderId="0" xfId="6"/>
    <xf numFmtId="0" fontId="56" fillId="0" borderId="0" xfId="7"/>
    <xf numFmtId="0" fontId="57" fillId="0" borderId="30" xfId="7" applyFont="1" applyFill="1" applyBorder="1" applyAlignment="1">
      <alignment horizontal="right" vertical="center" wrapText="1"/>
    </xf>
    <xf numFmtId="0" fontId="56" fillId="0" borderId="0" xfId="8"/>
    <xf numFmtId="0" fontId="0" fillId="0" borderId="9" xfId="0" applyBorder="1" applyAlignment="1">
      <alignment horizontal="center"/>
    </xf>
    <xf numFmtId="49" fontId="21" fillId="0" borderId="0" xfId="0" applyNumberFormat="1" applyFont="1" applyBorder="1" applyAlignment="1">
      <alignment horizontal="left"/>
    </xf>
    <xf numFmtId="0" fontId="13" fillId="0" borderId="24" xfId="0" applyFont="1" applyBorder="1"/>
    <xf numFmtId="0" fontId="54" fillId="16" borderId="2" xfId="0" applyFont="1" applyFill="1" applyBorder="1" applyAlignment="1">
      <alignment horizontal="center"/>
    </xf>
    <xf numFmtId="0" fontId="61" fillId="0" borderId="9" xfId="14" applyFont="1" applyBorder="1"/>
    <xf numFmtId="0" fontId="61" fillId="13" borderId="9" xfId="14" applyFont="1" applyFill="1" applyBorder="1"/>
    <xf numFmtId="0" fontId="61" fillId="16" borderId="9" xfId="14" applyFont="1" applyFill="1" applyBorder="1"/>
    <xf numFmtId="0" fontId="61" fillId="18" borderId="9" xfId="14" applyFont="1" applyFill="1" applyBorder="1"/>
    <xf numFmtId="0" fontId="52" fillId="0" borderId="9" xfId="14" applyFont="1" applyBorder="1"/>
    <xf numFmtId="0" fontId="61" fillId="0" borderId="9" xfId="14" applyFont="1" applyFill="1" applyBorder="1"/>
    <xf numFmtId="0" fontId="61" fillId="19" borderId="9" xfId="14" applyFont="1" applyFill="1" applyBorder="1"/>
    <xf numFmtId="0" fontId="13" fillId="0" borderId="0" xfId="0" applyFont="1"/>
    <xf numFmtId="0" fontId="13" fillId="0" borderId="27" xfId="0" applyFont="1" applyBorder="1"/>
    <xf numFmtId="0" fontId="22" fillId="0" borderId="0" xfId="0" applyFont="1"/>
    <xf numFmtId="0" fontId="13" fillId="0" borderId="25" xfId="0" applyFont="1" applyBorder="1"/>
    <xf numFmtId="0" fontId="13" fillId="0" borderId="35" xfId="0" applyFont="1" applyBorder="1"/>
    <xf numFmtId="0" fontId="13" fillId="13" borderId="24" xfId="0" applyFont="1" applyFill="1" applyBorder="1"/>
    <xf numFmtId="0" fontId="13" fillId="13" borderId="25" xfId="0" applyFont="1" applyFill="1" applyBorder="1"/>
    <xf numFmtId="0" fontId="62" fillId="20" borderId="24" xfId="0" applyFont="1" applyFill="1" applyBorder="1"/>
    <xf numFmtId="0" fontId="62" fillId="20" borderId="25" xfId="0" applyFont="1" applyFill="1" applyBorder="1"/>
    <xf numFmtId="0" fontId="63" fillId="20" borderId="24" xfId="0" applyNumberFormat="1" applyFont="1" applyFill="1" applyBorder="1"/>
    <xf numFmtId="0" fontId="63" fillId="20" borderId="32" xfId="0" applyNumberFormat="1" applyFont="1" applyFill="1" applyBorder="1"/>
    <xf numFmtId="0" fontId="63" fillId="20" borderId="33" xfId="0" applyNumberFormat="1" applyFont="1" applyFill="1" applyBorder="1"/>
    <xf numFmtId="0" fontId="64" fillId="0" borderId="24" xfId="0" applyNumberFormat="1" applyFont="1" applyBorder="1"/>
    <xf numFmtId="0" fontId="64" fillId="0" borderId="32" xfId="0" applyNumberFormat="1" applyFont="1" applyBorder="1"/>
    <xf numFmtId="0" fontId="65" fillId="0" borderId="33" xfId="0" applyNumberFormat="1" applyFont="1" applyBorder="1"/>
    <xf numFmtId="0" fontId="64" fillId="0" borderId="35" xfId="0" applyNumberFormat="1" applyFont="1" applyBorder="1"/>
    <xf numFmtId="0" fontId="64" fillId="0" borderId="0" xfId="0" applyNumberFormat="1" applyFont="1"/>
    <xf numFmtId="0" fontId="65" fillId="0" borderId="36" xfId="0" applyNumberFormat="1" applyFont="1" applyBorder="1"/>
    <xf numFmtId="0" fontId="65" fillId="13" borderId="24" xfId="0" applyNumberFormat="1" applyFont="1" applyFill="1" applyBorder="1"/>
    <xf numFmtId="0" fontId="65" fillId="13" borderId="32" xfId="0" applyNumberFormat="1" applyFont="1" applyFill="1" applyBorder="1"/>
    <xf numFmtId="0" fontId="65" fillId="13" borderId="33" xfId="0" applyNumberFormat="1" applyFont="1" applyFill="1" applyBorder="1"/>
    <xf numFmtId="0" fontId="13" fillId="0" borderId="24" xfId="0" pivotButton="1" applyFont="1" applyBorder="1"/>
    <xf numFmtId="0" fontId="13" fillId="0" borderId="26" xfId="0" applyFont="1" applyBorder="1"/>
    <xf numFmtId="0" fontId="13" fillId="0" borderId="32" xfId="0" applyFont="1" applyBorder="1"/>
    <xf numFmtId="0" fontId="13" fillId="0" borderId="33" xfId="0" applyFont="1" applyBorder="1"/>
    <xf numFmtId="0" fontId="62" fillId="21" borderId="24" xfId="0" applyFont="1" applyFill="1" applyBorder="1"/>
    <xf numFmtId="0" fontId="62" fillId="21" borderId="25" xfId="0" applyFont="1" applyFill="1" applyBorder="1"/>
    <xf numFmtId="0" fontId="63" fillId="21" borderId="24" xfId="0" applyNumberFormat="1" applyFont="1" applyFill="1" applyBorder="1"/>
    <xf numFmtId="0" fontId="63" fillId="21" borderId="32" xfId="0" applyNumberFormat="1" applyFont="1" applyFill="1" applyBorder="1"/>
    <xf numFmtId="0" fontId="63" fillId="21" borderId="33" xfId="0" applyNumberFormat="1" applyFont="1" applyFill="1" applyBorder="1"/>
    <xf numFmtId="0" fontId="62" fillId="17" borderId="28" xfId="0" applyFont="1" applyFill="1" applyBorder="1"/>
    <xf numFmtId="0" fontId="62" fillId="17" borderId="29" xfId="0" applyFont="1" applyFill="1" applyBorder="1"/>
    <xf numFmtId="0" fontId="63" fillId="17" borderId="28" xfId="0" applyNumberFormat="1" applyFont="1" applyFill="1" applyBorder="1"/>
    <xf numFmtId="0" fontId="63" fillId="17" borderId="34" xfId="0" applyNumberFormat="1" applyFont="1" applyFill="1" applyBorder="1"/>
    <xf numFmtId="0" fontId="63" fillId="17" borderId="31" xfId="0" applyNumberFormat="1" applyFont="1" applyFill="1" applyBorder="1"/>
    <xf numFmtId="0" fontId="66" fillId="0" borderId="0" xfId="0" applyFont="1"/>
    <xf numFmtId="0" fontId="67" fillId="0" borderId="0" xfId="0" applyFont="1"/>
    <xf numFmtId="0" fontId="68" fillId="0" borderId="0" xfId="0" applyFont="1"/>
    <xf numFmtId="189" fontId="16" fillId="0" borderId="0" xfId="0" applyNumberFormat="1" applyFont="1" applyAlignment="1">
      <alignment horizontal="center"/>
    </xf>
    <xf numFmtId="189" fontId="5" fillId="0" borderId="0" xfId="0" applyNumberFormat="1" applyFont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18" fillId="0" borderId="0" xfId="0" applyFont="1" applyAlignment="1">
      <alignment horizontal="center"/>
    </xf>
    <xf numFmtId="43" fontId="3" fillId="0" borderId="18" xfId="1" applyFont="1" applyBorder="1" applyAlignment="1">
      <alignment horizontal="center"/>
    </xf>
    <xf numFmtId="43" fontId="3" fillId="0" borderId="19" xfId="1" applyFont="1" applyBorder="1" applyAlignment="1">
      <alignment horizontal="center"/>
    </xf>
    <xf numFmtId="43" fontId="3" fillId="0" borderId="14" xfId="1" applyFont="1" applyBorder="1" applyAlignment="1">
      <alignment horizontal="center"/>
    </xf>
    <xf numFmtId="0" fontId="50" fillId="14" borderId="0" xfId="0" applyFont="1" applyFill="1" applyAlignment="1">
      <alignment horizontal="left"/>
    </xf>
    <xf numFmtId="3" fontId="48" fillId="5" borderId="18" xfId="0" applyNumberFormat="1" applyFont="1" applyFill="1" applyBorder="1" applyAlignment="1">
      <alignment horizontal="center"/>
    </xf>
    <xf numFmtId="3" fontId="48" fillId="5" borderId="14" xfId="0" applyNumberFormat="1" applyFont="1" applyFill="1" applyBorder="1" applyAlignment="1">
      <alignment horizontal="center"/>
    </xf>
  </cellXfs>
  <cellStyles count="15">
    <cellStyle name="เครื่องหมายจุลภาค" xfId="1" builtinId="3"/>
    <cellStyle name="ปกติ" xfId="0" builtinId="0"/>
    <cellStyle name="ปกติ 10" xfId="14"/>
    <cellStyle name="ปกติ 2" xfId="2"/>
    <cellStyle name="ปกติ 2 2" xfId="10"/>
    <cellStyle name="ปกติ 2 2 2" xfId="11"/>
    <cellStyle name="ปกติ 3" xfId="3"/>
    <cellStyle name="ปกติ 4" xfId="4"/>
    <cellStyle name="ปกติ 5" xfId="5"/>
    <cellStyle name="ปกติ 6" xfId="6"/>
    <cellStyle name="ปกติ 7" xfId="7"/>
    <cellStyle name="ปกติ 7 2" xfId="12"/>
    <cellStyle name="ปกติ 8" xfId="8"/>
    <cellStyle name="ปกติ 8 2" xfId="13"/>
    <cellStyle name="ปกติ 9" xfId="9"/>
  </cellStyles>
  <dxfs count="72">
    <dxf>
      <fill>
        <patternFill>
          <bgColor rgb="FF00FFFF"/>
        </patternFill>
      </fill>
    </dxf>
    <dxf>
      <fill>
        <patternFill>
          <bgColor rgb="FF92D050"/>
        </patternFill>
      </fill>
    </dxf>
    <dxf>
      <fill>
        <patternFill>
          <bgColor theme="6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rgb="FFFFFF99"/>
        </patternFill>
      </fill>
    </dxf>
    <dxf>
      <font>
        <b/>
        <sz val="10"/>
        <name val="Tahoma"/>
      </font>
      <fill>
        <patternFill>
          <bgColor rgb="FFD6DFEC"/>
        </patternFill>
      </fill>
    </dxf>
    <dxf>
      <font>
        <b/>
        <sz val="10"/>
        <name val="Tahoma"/>
      </font>
      <fill>
        <patternFill>
          <bgColor rgb="FFCDDCAF"/>
        </patternFill>
      </fill>
    </dxf>
    <dxf>
      <font>
        <b/>
        <sz val="11"/>
        <name val="Tahoma"/>
      </font>
    </dxf>
    <dxf>
      <font>
        <sz val="11"/>
        <name val="Tahoma"/>
      </font>
      <fill>
        <patternFill>
          <bgColor rgb="FFCDDCAF"/>
        </patternFill>
      </fill>
    </dxf>
    <dxf>
      <font>
        <sz val="11"/>
        <name val="Tahoma"/>
      </font>
    </dxf>
    <dxf>
      <font>
        <sz val="11"/>
        <name val="Tahoma"/>
      </font>
    </dxf>
    <dxf>
      <font>
        <sz val="11"/>
        <name val="Tahoma"/>
      </font>
    </dxf>
    <dxf>
      <font>
        <sz val="11"/>
        <name val="Tahoma"/>
      </font>
    </dxf>
    <dxf>
      <font>
        <sz val="11"/>
        <name val="Tahoma"/>
      </font>
    </dxf>
    <dxf>
      <font>
        <sz val="11"/>
        <name val="Tahoma"/>
      </font>
    </dxf>
    <dxf>
      <font>
        <sz val="10"/>
        <name val="Tahoma"/>
      </font>
    </dxf>
  </dxfs>
  <tableStyles count="0" defaultTableStyle="TableStyleMedium9" defaultPivotStyle="PivotStyleLight16"/>
  <colors>
    <mruColors>
      <color rgb="FF0000FF"/>
      <color rgb="FF00FFFF"/>
      <color rgb="FFFFFF99"/>
      <color rgb="FFFF00FF"/>
      <color rgb="FF00FF00"/>
      <color rgb="FFC0C0C0"/>
      <color rgb="FFCCFFFF"/>
      <color rgb="FFB2B2B2"/>
      <color rgb="FF00CCFF"/>
      <color rgb="FF0000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109537</xdr:colOff>
      <xdr:row>7</xdr:row>
      <xdr:rowOff>131044</xdr:rowOff>
    </xdr:from>
    <xdr:to>
      <xdr:col>19</xdr:col>
      <xdr:colOff>519112</xdr:colOff>
      <xdr:row>32</xdr:row>
      <xdr:rowOff>233362</xdr:rowOff>
    </xdr:to>
    <xdr:pic>
      <xdr:nvPicPr>
        <xdr:cNvPr id="3" name="รูปภาพ 2" descr="1606711486691@2x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0" y="1997944"/>
          <a:ext cx="6838950" cy="6817443"/>
        </a:xfrm>
        <a:prstGeom prst="rect">
          <a:avLst/>
        </a:prstGeom>
        <a:ln w="57150">
          <a:solidFill>
            <a:srgbClr val="FF00FF"/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intawat\AppData\Local\Temp\PivotTable71133.HTM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intawat" refreshedDate="44165.491920717592" createdVersion="1" refreshedVersion="3" recordCount="1613">
  <cacheSource type="worksheet">
    <worksheetSource ref="A1:T1614" sheet="Sheet2" r:id="rId2"/>
  </cacheSource>
  <cacheFields count="20">
    <cacheField name="E0" numFmtId="0">
      <sharedItems containsSemiMixedTypes="0" containsString="0" containsNumber="1" containsInteger="1" minValue="306" maxValue="47131"/>
    </cacheField>
    <cacheField name="ชื่อโรค" numFmtId="0">
      <sharedItems/>
    </cacheField>
    <cacheField name="ชื่อ - สกุล" numFmtId="0">
      <sharedItems/>
    </cacheField>
    <cacheField name="HN" numFmtId="0">
      <sharedItems containsBlank="1"/>
    </cacheField>
    <cacheField name="เพศ" numFmtId="0">
      <sharedItems/>
    </cacheField>
    <cacheField name="อายุ(ปี)" numFmtId="0">
      <sharedItems containsSemiMixedTypes="0" containsString="0" containsNumber="1" containsInteger="1" minValue="0" maxValue="87"/>
    </cacheField>
    <cacheField name="อายุ(เดือน)" numFmtId="0">
      <sharedItems containsSemiMixedTypes="0" containsString="0" containsNumber="1" containsInteger="1" minValue="0" maxValue="11"/>
    </cacheField>
    <cacheField name="อาชีพ" numFmtId="0">
      <sharedItems/>
    </cacheField>
    <cacheField name="ที่อยู่" numFmtId="0">
      <sharedItems/>
    </cacheField>
    <cacheField name="หมู่ที่" numFmtId="0">
      <sharedItems count="24">
        <s v="03"/>
        <s v="15"/>
        <s v="01"/>
        <s v="16"/>
        <s v="21"/>
        <s v="09"/>
        <s v="08"/>
        <s v="12"/>
        <s v="05"/>
        <s v="06"/>
        <s v="07"/>
        <s v="14"/>
        <s v="11"/>
        <s v="02"/>
        <s v="04"/>
        <s v="13"/>
        <s v="10"/>
        <s v="20"/>
        <s v="19"/>
        <s v="17"/>
        <s v="22"/>
        <s v="18"/>
        <s v="23"/>
        <s v="00"/>
      </sharedItems>
    </cacheField>
    <cacheField name="ชื่อหมู่บ้าน" numFmtId="0">
      <sharedItems count="561">
        <s v="นาสมบูรณ์"/>
        <s v="โพนพอุง"/>
        <s v="ขามเปี้ย"/>
        <s v="สงยาง"/>
        <s v="กู่"/>
        <s v="อีโก่ม"/>
        <s v="นาสีใส"/>
        <s v="คุยขนวน"/>
        <s v="ตำแย"/>
        <s v="ใหม่ยิ่งเจริญ"/>
        <s v="หนองหูลิง"/>
        <s v="ดอนควาย"/>
        <s v="กุดเต่า"/>
        <s v="เปลือย"/>
        <s v="หนองลุมพุก"/>
        <s v="สิงห์ทอง"/>
        <s v="หนองแคน"/>
        <s v="แวง"/>
        <s v="ดอนมะหรี่"/>
        <s v="คำบอน"/>
        <s v="ชะโด"/>
        <s v="วัดบึง"/>
        <s v="ประตูชัย"/>
        <s v="ไผ่ล้อม"/>
        <s v="เหล่าใหญ่"/>
        <s v="หนองสระพัง"/>
        <s v="หนองพอกพัฒนา"/>
        <s v="ไผ่"/>
        <s v="วัดคุ้ม"/>
        <s v="ศรีอุดม"/>
        <s v="โนน"/>
        <s v="เชียงใหม่"/>
        <s v="หนองฮี"/>
        <s v="พระอารามหลวง"/>
        <s v="โคกกกม่วงพัฒนา"/>
        <s v="พิบูลย์ชัย"/>
        <s v="ป้อง1"/>
        <s v="อาจสามารถ"/>
        <s v="หนองเดิด"/>
        <s v="โนนสวรรค์"/>
        <s v="โคกวัฒนา"/>
        <s v="หนองกุงใหญ่"/>
        <s v="หนองตากล้า"/>
        <s v="น้ำเกลี้ยง"/>
        <s v="หนองผง"/>
        <s v="นาทม"/>
        <s v="ป่าสุ่ม"/>
        <s v="ขี้เหล็ก"/>
        <s v="ผักแว่น"/>
        <s v="โคกก่อง"/>
        <s v="บัวแดง"/>
        <s v="หนองเรือ"/>
        <s v="เตย"/>
        <s v="หนองแวงแห่"/>
        <s v="มีชัย"/>
        <s v="เทพประสิทธิ์"/>
        <s v="ใหม่สถานี"/>
        <s v="ใหม่ไฟฟ้า"/>
        <s v="ดงบ้านนา"/>
        <s v="โคกล่าม"/>
        <s v="กลางเมืองใหม่"/>
        <s v="ภูเขาทอง"/>
        <s v="ดงเค็ง"/>
        <s v="อีเม้ง"/>
        <s v="เขืองใหญ่"/>
        <s v="แคน"/>
        <s v="อัคคะ"/>
        <s v="หนองบัว"/>
        <s v="อีเตี้ย"/>
        <s v="พระเจ้า"/>
        <s v="ตังหมอง"/>
        <s v="ดอนวิเวก"/>
        <s v="น้อยในเมือง"/>
        <s v="หนองน้ำแดง"/>
        <s v="หวายหลึม"/>
        <s v="สะอาดเจริญ"/>
        <s v="หัวหนองแวง"/>
        <s v="โนนเหลี่ยม"/>
        <s v="เมืองน้อย"/>
        <s v="ดอนก่อ"/>
        <s v="กอกแก้ว"/>
        <s v="แขมเหนือ"/>
        <s v="ท่าส้มปอย"/>
        <s v="สังข์น้อย"/>
        <s v="หนองเต่า"/>
        <s v="โนนก้านเหลือง"/>
        <s v="เกษตรสมบูรณ์"/>
        <s v="หนองโน"/>
        <s v="เทอดไทย"/>
        <s v="อุ่มเม่า"/>
        <s v="จันทร์เกษม"/>
        <s v="แพง"/>
        <s v="เดื่อ"/>
        <s v="ดอนขาม"/>
        <s v="ยางใต้"/>
        <s v="กุดทรายดี"/>
        <s v="หนองผือ"/>
        <s v="โนนงาม"/>
        <s v="หนองขาม"/>
        <s v="มะอึ"/>
        <s v="แจ้ง"/>
        <s v="เขวาพัฒนา"/>
        <s v="หนองคู"/>
        <s v="จำปา"/>
        <s v="ท่าไคร้เหนือ"/>
        <s v="หนองแวงยาว"/>
        <s v="ท่าโพธิ์"/>
        <s v="หนองฮาง"/>
        <s v="ดงมัน"/>
        <s v="ท่านคร"/>
        <s v="โนนท่อน"/>
        <s v="โพธิ์ชัน"/>
        <s v="ดงเย็น"/>
        <s v="โนนสะอาด"/>
        <s v="หนองฟ้า"/>
        <s v="เขวาทุ่ง"/>
        <s v="หนองหญ้าม้า"/>
        <s v="เมืองใหม่พูลทอง"/>
        <s v="หัวช้าง"/>
        <s v="สำโรง"/>
        <s v="มะกอกใต้"/>
        <s v="โปง"/>
        <s v="เหล่าแถม"/>
        <s v="ห้วยค้อ"/>
        <s v="เหล่าสมบูรณ์"/>
        <s v="ก้างปลา"/>
        <s v="มารินทร์"/>
        <s v="น้ำคำน้อย"/>
        <s v="แมด"/>
        <s v="คำอุดม"/>
        <s v="ท่าเยี่ยม"/>
        <s v="ดอนกอก"/>
        <s v="หนองม่วง"/>
        <s v="โสกเชือกน้อย"/>
        <s v="หนองหว้า"/>
        <s v="ลิ้นฟ้า"/>
        <s v="คุยแต้"/>
        <s v="หนองแอก"/>
        <s v="สังข์"/>
        <s v="เกษตรวิสัย"/>
        <s v="หัวนายาง"/>
        <s v="ดอนสำราญ"/>
        <s v="โนนสำราญ"/>
        <s v="คุ้มเหนือ"/>
        <s v="บักตู้"/>
        <s v="หวาย"/>
        <s v="หนองผักแว่น"/>
        <s v="เหนือ"/>
        <s v="สร้างบุ"/>
        <s v="จุมจัง1"/>
        <s v="โพธิ์สัย"/>
        <s v="ใหม่สามัคคี"/>
        <s v="หนองฮางเหนือ"/>
        <s v="ยางเฌอ"/>
        <s v="โพนงาม"/>
        <s v="เหล่าขาม"/>
        <s v="ศาลางาม"/>
        <s v="ดงสวนผึ้ง"/>
        <s v="ดงพิกุลใต้"/>
        <s v="ศรีโพธิ์คำ"/>
        <s v="คานหัก"/>
        <s v="โนนโพธิ์"/>
        <s v="หนองหัวคน"/>
        <s v="โนนเมือง"/>
        <s v="ทุ่งมน"/>
        <s v="หนองผำ"/>
        <s v="โนนแท่น"/>
        <s v="อุ่มจาน"/>
        <s v="บะเค"/>
        <s v="ดอนแดง"/>
        <s v="ดงขวาง"/>
        <s v="ดงบังใหม่"/>
        <s v="หนองขี้ม้า"/>
        <s v="ดงสิงห์"/>
        <s v="หนองแวงใหญ่"/>
        <s v="คุ้มใต้"/>
        <s v="โพนผอุง"/>
        <s v="ชูชาติ"/>
        <s v="ยางโทน"/>
        <s v="หนองแฮด"/>
        <s v="สองพี่น้อง"/>
        <s v="ประชาสามัคคี"/>
        <s v="คำผักกูด"/>
        <s v="หัวบ่อ"/>
        <s v="คำผักกูด2"/>
        <s v="หนองพานแย"/>
        <s v="โนนไผ่ลุ่ม"/>
        <s v="บัวคำ"/>
        <s v="ดอนสังข์"/>
        <s v="หินกอง"/>
        <s v="ชัยวารี"/>
        <s v="ดงกลาง"/>
        <s v="ดงยาง"/>
        <s v="เหล่าหลวงพัฒนา"/>
        <s v="วัดเหนือ"/>
        <s v="คุ้มโผ่"/>
        <s v="ส้มโฮง"/>
        <s v="เกษตร(คุ้มน้อย)"/>
        <s v="หนองบัวโนน"/>
        <s v="ดู่น้ำ"/>
        <s v="สีสุก"/>
        <s v="โนนสมบูรณ์"/>
        <s v="ดู่โบ้"/>
        <s v="หนองบัวเลิง"/>
        <s v="ยางกู่"/>
        <s v="พยอม"/>
        <s v="รุ่งแสงทอง"/>
        <s v="รอบเมือง"/>
        <s v="นาคำ"/>
        <s v="หนองพันมูล"/>
        <s v="หลุบเลา"/>
        <s v="หนองพอก"/>
        <s v="เล้าข้าว"/>
        <s v="โคกกลาง"/>
        <s v="สุขสำราญ"/>
        <s v="โนนไทย"/>
        <s v="อ้น"/>
        <s v="สีแก้ว"/>
        <s v="บุมะเขือ"/>
        <s v="ไม้ล่าว"/>
        <s v="สมสนุก"/>
        <s v="หน่อมเหนือ"/>
        <s v="ทุ่งแสน"/>
        <s v="ธวัชบุรี"/>
        <s v="โพธิ์สว่าง"/>
        <s v="โนนม่วง"/>
        <s v="เหล่ากุด"/>
        <s v="โนนสว่าง"/>
        <s v="สันติสุขพัฒนา"/>
        <s v="หนองตอ"/>
        <s v="กกกุง"/>
        <s v="หนองแดง"/>
        <s v="ดอนสวรรค์"/>
        <s v="หนองหงษ์"/>
        <s v="คำไฮ"/>
        <s v="หนองดินแดง"/>
        <s v="นิเวศน์"/>
        <s v="หนองหินน้อย"/>
        <s v="เบ้า"/>
        <s v="นาชม"/>
        <s v="คุ้มหลังศาล"/>
        <s v="ฟ้าเลื่อม"/>
        <s v="หนองโล"/>
        <s v="หนองนาสร้าง"/>
        <s v="ดอนเจริญ"/>
        <s v="โพนทอง"/>
        <s v="ฮ่องทราย"/>
        <s v="ไก่ป่า"/>
        <s v="ซองแมว"/>
        <s v="ขอนแก่นใต้"/>
        <s v="โพนเมือง"/>
        <s v="วังโดน"/>
        <s v="หนองบัวดอนต้อน"/>
        <s v="โสกเชือก"/>
        <s v="น้อยดู่ขาม"/>
        <s v="แขม"/>
        <s v="ดงเมือง"/>
        <s v="หัวโนนตาลน้อย"/>
        <s v="โนนหนามแท่ง"/>
        <s v="หนองบอน"/>
        <s v="ดงสว่าง"/>
        <s v="โนนลาด"/>
        <s v="วัดเวฬุวัน"/>
        <s v="ปอภาร"/>
        <s v="โรงเรียนเมือง"/>
        <s v="โพธิ์ศรีสวัสดิ์"/>
        <s v="ม่วงน้อย"/>
        <s v="ยางด่อ"/>
        <s v="ศรีจันทร์"/>
        <s v="โพธิ์ศรี"/>
        <s v="ดู่"/>
        <s v="ปากช่อง"/>
        <s v="ป่าด่วน"/>
        <s v="หนองคำใหม่สามัคคี"/>
        <s v="ดอนกลอย"/>
        <s v="ป่าเพิ่ม"/>
        <s v="ชนวน"/>
        <s v="โรงพยาบาล"/>
        <s v="เมืองหงส์"/>
        <s v="ทุ่งเจริญ"/>
        <s v="ดอนแคน"/>
        <s v="เมืองสรวง"/>
        <s v="ป่ายาง"/>
        <s v="ศรีทุ่งเจริญ"/>
        <s v="หนองสมบูรณ์"/>
        <s v="มะยาง"/>
        <s v="ดอนบูรพา"/>
        <s v="หนองสองห้อง"/>
        <s v="เหล่าข้าว"/>
        <s v="หนองดู่"/>
        <s v="ดอนทราย"/>
        <s v="เหล่ามุง"/>
        <s v="ศรีวิไล"/>
        <s v="โคกสง่า"/>
        <s v="โคกสูง"/>
        <s v="ราษฎรอุทิศ"/>
        <s v="ดู่น้อย"/>
        <s v="ป้อง2"/>
        <s v="ดอนไผ่"/>
        <s v="เหล่าสวนมอญ"/>
        <s v="เมืองทองใหญ่"/>
        <s v="เหล่าป่าแคน"/>
        <s v="ดงช้าง"/>
        <s v="เหล่าสูง"/>
        <s v="หว่าน"/>
        <s v="เชียงขวัญ"/>
        <s v="ชานุวรรณ"/>
        <s v="ห้าแยกกกโพธิ์"/>
        <s v="คุ้มวัดเหนือ"/>
        <s v="โนนสวาสดิ์"/>
        <s v="หนองเม็ก"/>
        <s v="กุดหลด"/>
        <s v="โนนหาด"/>
        <s v="เมืองไพร"/>
        <s v="จาน"/>
        <s v="สงเปลือย"/>
        <s v="หนองคูณ"/>
        <s v="โนนคูเมือง"/>
        <s v="ราษฎร์ดำเนิน"/>
        <s v="แดนสวรรค์"/>
        <s v="โนนชัย"/>
        <s v="เหล่าลิง"/>
        <s v="เหล่า"/>
        <s v="เขตขันต์"/>
        <s v="นาโพธิ์"/>
        <s v="กกบก"/>
        <s v="โพนทอน"/>
        <s v="ใหม่เจริญ"/>
        <s v="ช้างอีแก้ว"/>
        <s v="โนนใหญ่"/>
        <s v="โพธิ์สัยน้อย"/>
        <s v="มะกอก"/>
        <s v="ตาเณร"/>
        <s v="หนองหุ่ง"/>
        <s v="สระทอง"/>
        <s v="เขวาโคก"/>
        <s v="หว้างาม"/>
        <s v="หนองหัวคนใต้"/>
        <s v="โพนฮาด"/>
        <s v="หนองสิม"/>
        <s v="ห้วยแก้ว"/>
        <s v="หนองทุ่งชุม"/>
        <s v="ดงบัง"/>
        <s v="ห้วยหนองแวง"/>
        <s v="เกษตร(คุ้มใต้)"/>
        <s v="สั้น"/>
        <s v="หนองทับครัว"/>
        <s v="ห้วยเจริญ"/>
        <s v="พิมพ์พัฒนา"/>
        <s v="กกตาล"/>
        <s v="คุยผง"/>
        <s v="ท่าสะอาด"/>
        <s v="โดนน้อย"/>
        <s v="หนองเหล็ก"/>
        <s v="เลิศสมบูรณ์"/>
        <s v="หนองเมย"/>
        <s v="หนองแล้ง"/>
        <s v="เกษตรสำราญ"/>
        <s v="เมืองบัว"/>
        <s v="หัวคู"/>
        <s v="ตลาดค้อ"/>
        <s v="ปลาคูณ"/>
        <s v="โพน"/>
        <s v="โนนน้อย"/>
        <s v="หนองฝั่งแดง"/>
        <s v="น้ำคำ"/>
        <s v="ใหม่พัฒนา"/>
        <s v="สระแก้ว"/>
        <s v="บัว"/>
        <s v="หนองพาดเสื้อ"/>
        <s v="ตลาด"/>
        <s v="ร่องคำ"/>
        <s v="หนองคูขาด"/>
        <s v="นาเลิง"/>
        <s v="หนองชาด"/>
        <s v="คำแดง"/>
        <s v="นางาม"/>
        <s v="โพธิ์เงิน"/>
        <s v="เหล่าฮก"/>
        <s v="ดอนเกลือ"/>
        <s v="โนนสวาง"/>
        <s v="ศิลาเลข"/>
        <s v="สว่างอารมย์"/>
        <s v="หัวฝาย"/>
        <s v="คุ้มกลาง"/>
        <s v="บุ่งเบ้า"/>
        <s v="คำโพนสูง"/>
        <s v="ดงคุย"/>
        <s v="งิ้วงาม"/>
        <s v="ขวาว"/>
        <s v="หัวแฮด"/>
        <s v="คางฮุงน้อย"/>
        <s v="ดงใหม่"/>
        <s v="แคนใหม่"/>
        <s v="ขามเหนือ"/>
        <s v="ค้อ"/>
        <s v="โสกแดง"/>
        <s v="โพนสูง"/>
        <s v="โคกนาคำ"/>
        <s v="ศิริมงคล"/>
        <s v="สนามชัย"/>
        <s v="โนนเดื่อ"/>
        <s v="อุดมศิลป์"/>
        <s v="สามขา"/>
        <s v="เหล่ายูง"/>
        <s v="หนองหิ่งหาย"/>
        <s v="หนองอ่าง"/>
        <s v="ดงลาน"/>
        <s v="เหว่อ"/>
        <s v="เขวา"/>
        <s v="โพนวิลัย"/>
        <s v="อีหมุน"/>
        <s v="หงษ์แก้วกระดิ่งทอง"/>
        <s v="ดอนงัว"/>
        <s v="หมูม้น"/>
        <s v="โนนรัง"/>
        <s v="หัวงัว"/>
        <s v="น้อยหัวฝาย"/>
        <s v="นิคมพัฒนา"/>
        <s v="สีเสียด"/>
        <s v="หนองหิน"/>
        <s v="หัน"/>
        <s v="โพธิ์ศรีสว่าง"/>
        <s v="ดอนจิก"/>
        <s v="แคนน้อย"/>
        <s v="น้ำจั้นน้อย"/>
        <s v="เริงแก"/>
        <s v="โนนคำ"/>
        <s v="หน่อง"/>
        <s v="นิคม"/>
        <s v="คุ้มตลาด"/>
        <s v="เหล่าขี้เหล็ก"/>
        <s v="ดอนยาง"/>
        <s v="กุดแข้"/>
        <s v="ปลาโด"/>
        <s v="พิมพิสาร"/>
        <s v="เหล่าไพรงาม"/>
        <s v="สนาม"/>
        <s v="ประชาศึกษา"/>
        <s v="มะบ้า"/>
        <s v="หนองกุง"/>
        <s v="สนามเป้า"/>
        <s v="ไม่ระบุหมู่บ้าน"/>
        <s v="หัวดง"/>
        <s v="หนองกุ้ม"/>
        <s v="หัวดงกำแพง"/>
        <s v="คุยมาตย์"/>
        <s v="หนองผือน้อย"/>
        <s v="ทุ่งนาหลวง"/>
        <s v="คำเจริญ"/>
        <s v="หนองนาโท"/>
        <s v="ตากแดด"/>
        <s v="หนองตุ"/>
        <s v="บัวลอง"/>
        <s v="หนองคลอง"/>
        <s v="สันติภาพ"/>
        <s v="สันติสุข"/>
        <s v="โนนตาด"/>
        <s v="โคกใหญ่"/>
        <s v="หนองดง2"/>
        <s v="หนองแก้ว"/>
        <s v="หนองไฮ"/>
        <s v="แคนใต้"/>
        <s v="นาทมใต้"/>
        <s v="ดู่ใหญ่"/>
        <s v="ดอนน้ำสร้าง"/>
        <s v="คุ้มกลางเมืองใหม่"/>
        <s v="บุ่งเลิศเหนือ"/>
        <s v="เกษตร(คุ้มป่าบาก)"/>
        <s v="อุ่มเม้า"/>
        <s v="ข่าใหญ่"/>
        <s v="เปลือยหัวตะพาน"/>
        <s v="หนองแวง"/>
        <s v="จานใต้"/>
        <s v="คำอุปราช"/>
        <s v="พิพิธภัณฑ์"/>
        <s v="เปลือยน้อย"/>
        <s v="หนองตอกแป้น"/>
        <s v="โนนชัยศรี"/>
        <s v="บัวขาว"/>
        <s v="เหล่าเรือ"/>
        <s v="ขอนแก่นเหนือ"/>
        <s v="ปาน"/>
        <s v="กู่พัฒนา"/>
        <s v="หนองต่าย"/>
        <s v="หนองไผ่"/>
        <s v="บูรพา"/>
        <s v="โคกสะอาด"/>
        <s v="โพนทราย"/>
        <s v="บขส."/>
        <s v="โนนมาลี"/>
        <s v="ขมิ้น"/>
        <s v="หนองกุงน้อย"/>
        <s v="หนองนกเป็ดพัฒนา"/>
        <s v="เหล่ากล้วย"/>
        <s v="ชาติเจริญ"/>
        <s v="ป่าม่วง"/>
        <s v="หนองแข้"/>
        <s v="น้อยหนองโน"/>
        <s v="หนองหญ้าหวาย"/>
        <s v="บาโค"/>
        <s v="หนองมันปลา"/>
        <s v="ดอนดู่"/>
        <s v="สองชั้น"/>
        <s v="เกษตร"/>
        <s v="ขี้เหล็กซ้าย"/>
        <s v="นาแซง"/>
        <s v="สะพานทอง"/>
        <s v="หนองแสง"/>
        <s v="สองห้อง"/>
        <s v="ตาเสือ"/>
        <s v="หัวโนนตาล"/>
        <s v="ห้วยสามัคคี"/>
        <s v="คุ้มวัดศรีทอง"/>
        <s v="ขยอม"/>
        <s v="โคกสมบูรณ์"/>
        <s v="เจริญสุข"/>
        <s v="ยางคำ"/>
        <s v="โคกคำเจริญ"/>
        <s v="ท่ากลาง"/>
        <s v="โคกกกม่วง"/>
        <s v="โพธิ์น้อย"/>
        <s v="ไชยวาน"/>
        <s v="แห่เหนือ"/>
        <s v="สวนมอญ"/>
        <s v="จานเหนือ"/>
        <s v="พลไทย"/>
        <s v="น้ำเงิน"/>
        <s v="นาแพง"/>
        <s v="หนองฝายน้ำ"/>
        <s v="หนองแมวโพง"/>
        <s v="ทุ่งแสงทอง"/>
        <s v="หนองแวงน้อย"/>
        <s v="ผำ"/>
        <s v="บุ่งเลิศ"/>
        <s v="คำแข้"/>
        <s v="หนองทุ่งมน"/>
        <s v="เล้า"/>
        <s v="โพนเฒ่า"/>
        <s v="กกกอก"/>
        <s v="โพธิ์ทอง"/>
        <s v="สวนอ้อย"/>
        <s v="เหล่าง้าว"/>
        <s v="แห่ใต้"/>
        <s v="ฮ่องแฮ่"/>
        <s v="ข่อย"/>
        <s v="กวางโตน"/>
        <s v="โนนปลาขาว"/>
        <s v="หัวหนอง"/>
        <s v="ศรีคูเมือง"/>
        <s v="เหล่าอาราง"/>
        <s v="สระหงษ์"/>
        <s v="ดอนชาด2"/>
        <s v="ป่าบาก"/>
        <s v="ราชธานี"/>
        <s v="สาวแห"/>
        <s v="งิ้ว"/>
        <s v="เหล่าแขม"/>
        <s v="โหรา"/>
        <s v="โคกทม"/>
        <s v="โนนทอง"/>
      </sharedItems>
    </cacheField>
    <cacheField name="ตำบล" numFmtId="0">
      <sharedItems count="162">
        <s v="ท่าสีดา"/>
        <s v="หินกอง"/>
        <s v="ขามเปี้ย"/>
        <s v="สะอาดสมบูรณ์"/>
        <s v="สระคู"/>
        <s v="เทอดไทย"/>
        <s v="พรมสวรรค์"/>
        <s v="เชียงขวัญ"/>
        <s v="นาโพธิ์"/>
        <s v="วังสามัคคี"/>
        <s v="ทุ่งศรีเมือง"/>
        <s v="สะอาด"/>
        <s v="กกโพธิ์"/>
        <s v="รอบเมือง"/>
        <s v="พระเจ้า"/>
        <s v="เหล่าหลวง"/>
        <s v="โนนสว่าง"/>
        <s v="หนองแวง"/>
        <s v="เมืองหงส์"/>
        <s v="โคกกกม่วง"/>
        <s v="พนมไพร"/>
        <s v="ในเมือง"/>
        <s v="นิเวศน์"/>
        <s v="ดงลาน"/>
        <s v="หมูม้น"/>
        <s v="โนนสวรรค์"/>
        <s v="เชียงใหม่"/>
        <s v="หนองฮี"/>
        <s v="หนองขาม"/>
        <s v="อัคคะคำ"/>
        <s v="โพธิ์ศรีสว่าง"/>
        <s v="อาจสามารถ"/>
        <s v="สระนกแก้ว"/>
        <s v="โพธิ์ใหญ่"/>
        <s v="เหนือเมือง"/>
        <s v="อีง่อง"/>
        <s v="โพธิ์ทอง"/>
        <s v="อุ่มเม้า"/>
        <s v="ผักแว่น"/>
        <s v="โพนสูง"/>
        <s v="บัวแดง"/>
        <s v="หนองบัว"/>
        <s v="ทุ่งกุลา"/>
        <s v="หนองใหญ่"/>
        <s v="เมยวดี"/>
        <s v="บุ่งเลิศ"/>
        <s v="มะอึ"/>
        <s v="โคกล่าม"/>
        <s v="คำพอุง"/>
        <s v="บ้านเขือง"/>
        <s v="ขอนแก่น"/>
        <s v="บึงนคร"/>
        <s v="พระธาตุ"/>
        <s v="นาอุดม"/>
        <s v="ขี้เหล็ก"/>
        <s v="โนนตาล"/>
        <s v="เมืองน้อย"/>
        <s v="หนองแก้ว"/>
        <s v="เด่นราษฎร์"/>
        <s v="หนองหมื่นถ่า"/>
        <s v="ผาน้ำย้อย"/>
        <s v="หนองไผ่"/>
        <s v="ดงสิงห์"/>
        <s v="แวง"/>
        <s v="ศรีสว่าง"/>
        <s v="หนองผือ"/>
        <s v="บ้านแจ้ง"/>
        <s v="สระบัว"/>
        <s v="ขวัญเมือง"/>
        <s v="สวนจิก"/>
        <s v="บ้านบาก"/>
        <s v="คำนาดี"/>
        <s v="โพนเมือง"/>
        <s v="นางาม"/>
        <s v="ดู่"/>
        <s v="โนนรัง"/>
        <s v="หัวช้าง"/>
        <s v="เกาะแก้ว"/>
        <s v="โพธิ์สัย"/>
        <s v="ลิ้นฟ้า"/>
        <s v="หนองหิน"/>
        <s v="เกษตรวิสัย"/>
        <s v="ยางใหญ่"/>
        <s v="ยางคำ"/>
        <s v="อุ่มเม่า"/>
        <s v="หนองขุ่นใหญ่"/>
        <s v="สีแก้ว"/>
        <s v="น้ำคำ"/>
        <s v="ภูเขาทอง"/>
        <s v="โนนชัยศรี"/>
        <s v="ไพศาล"/>
        <s v="แคนใหญ่"/>
        <s v="ทุ่งทอง"/>
        <s v="บัวคำ"/>
        <s v="ดงกลาง"/>
        <s v="เมืองบัว"/>
        <s v="ปาฝา"/>
        <s v="ดูกอึ่ง"/>
        <s v="หนองแคน"/>
        <s v="ดินดำ"/>
        <s v="โพธิ์ศรี"/>
        <s v="นาเมือง"/>
        <s v="เมืองทุ่ง"/>
        <s v="หนองพอก"/>
        <s v="ดู่น้อย"/>
        <s v="ศรีสมเด็จ"/>
        <s v="หน่อม"/>
        <s v="หนองทัพไทย"/>
        <s v="ธงธานี"/>
        <s v="ราชธานี"/>
        <s v="ช้างเผือก"/>
        <s v="กกกุง"/>
        <s v="สาวแห"/>
        <s v="คำไฮ"/>
        <s v="แสนสุข"/>
        <s v="ดอนโอง"/>
        <s v="กำแพง"/>
        <s v="เหล่า"/>
        <s v="โพนทราย"/>
        <s v="เมืองเปลือย"/>
        <s v="ปอภาร"/>
        <s v="ท่าหาดยาว"/>
        <s v="ป่าสังข์"/>
        <s v="โนนสง่า"/>
        <s v="เมืองสรวง"/>
        <s v="โหรา"/>
        <s v="โพธิ์ชัย"/>
        <s v="เมืองทอง"/>
        <s v="โคกสูง"/>
        <s v="ชานุวรรณ"/>
        <s v="วารีสวัสดิ์"/>
        <s v="เมืองไพร"/>
        <s v="คูเมือง"/>
        <s v="ดงครั่งน้อย"/>
        <s v="บ้านฝาง"/>
        <s v="จำปาขัน"/>
        <s v="สว่าง"/>
        <s v="หนองหลวง"/>
        <s v="นาแซง"/>
        <s v="ห้วยหินลาด"/>
        <s v="บึงเกลือ"/>
        <s v="ดอกล้ำ"/>
        <s v="นาเลิง"/>
        <s v="บึงงาม"/>
        <s v="จังหาร"/>
        <s v="ขวาว"/>
        <s v="สามขา"/>
        <s v="ศรีวิลัย"/>
        <s v="ภูเงิน"/>
        <s v="ชมสะอาด"/>
        <s v="หัวโทน"/>
        <s v="ศรีโคตร"/>
        <s v="เขวาทุ่ง"/>
        <s v="นานวล"/>
        <s v="สิงห์โคก"/>
        <s v="กลาง"/>
        <s v="กุดน้ำใส"/>
        <s v="เหล่าน้อย"/>
        <s v="พรสวรรค์"/>
        <s v="น้ำอ้อม"/>
        <s v="วังหลวง"/>
        <s v="ทุ่งหลวง"/>
      </sharedItems>
    </cacheField>
    <cacheField name="อำเภอ" numFmtId="0">
      <sharedItems count="20">
        <s v="หนองพอก"/>
        <s v="สุวรรณภูมิ"/>
        <s v="โพธิ์ชัย"/>
        <s v="เมือง"/>
        <s v="ทุ่งเขาหลวง"/>
        <s v="โพนทอง"/>
        <s v="เชียงขวัญ"/>
        <s v="เกษตรวิสัย"/>
        <s v="จตุรพักตรพิมาน"/>
        <s v="พนมไพร"/>
        <s v="ธวัชบุรี"/>
        <s v="ปทุมรัตต์"/>
        <s v="หนองฮี"/>
        <s v="อาจสามารถ"/>
        <s v="จังหาร"/>
        <s v="เมยวดี"/>
        <s v="โพนทราย"/>
        <s v="เสลภูมิ"/>
        <s v="ศรีสมเด็จ"/>
        <s v="เมืองสรวง"/>
      </sharedItems>
    </cacheField>
    <cacheField name="สถานพยาบาล" numFmtId="0">
      <sharedItems/>
    </cacheField>
    <cacheField name="วันเริ่มป่วย" numFmtId="14">
      <sharedItems containsSemiMixedTypes="0" containsNonDate="0" containsDate="1" containsString="0" minDate="2020-01-01T00:00:00" maxDate="2020-11-22T00:00:00"/>
    </cacheField>
    <cacheField name="วันพบผป" numFmtId="14">
      <sharedItems containsSemiMixedTypes="0" containsNonDate="0" containsDate="1" containsString="0" minDate="2020-01-04T00:00:00" maxDate="2020-11-24T00:00:00"/>
    </cacheField>
    <cacheField name="วันเสียชีวิต" numFmtId="0">
      <sharedItems containsNonDate="0" containsString="0" containsBlank="1"/>
    </cacheField>
    <cacheField name="w" numFmtId="14">
      <sharedItems containsSemiMixedTypes="0" containsNonDate="0" containsDate="1" containsString="0" minDate="2020-01-05T00:00:00" maxDate="2020-01-06T00:00:00"/>
    </cacheField>
    <cacheField name="Wk" numFmtId="0">
      <sharedItems containsSemiMixedTypes="0" containsString="0" containsNumber="1" containsInteger="1" minValue="0" maxValue="47" count="48">
        <n v="32"/>
        <n v="21"/>
        <n v="34"/>
        <n v="11"/>
        <n v="24"/>
        <n v="36"/>
        <n v="20"/>
        <n v="26"/>
        <n v="22"/>
        <n v="28"/>
        <n v="39"/>
        <n v="29"/>
        <n v="27"/>
        <n v="35"/>
        <n v="18"/>
        <n v="25"/>
        <n v="38"/>
        <n v="13"/>
        <n v="30"/>
        <n v="8"/>
        <n v="16"/>
        <n v="33"/>
        <n v="19"/>
        <n v="42"/>
        <n v="9"/>
        <n v="46"/>
        <n v="31"/>
        <n v="17"/>
        <n v="15"/>
        <n v="5"/>
        <n v="14"/>
        <n v="40"/>
        <n v="37"/>
        <n v="7"/>
        <n v="0"/>
        <n v="23"/>
        <n v="12"/>
        <n v="6"/>
        <n v="3"/>
        <n v="2"/>
        <n v="45"/>
        <n v="44"/>
        <n v="43"/>
        <n v="10"/>
        <n v="4"/>
        <n v="41"/>
        <n v="1"/>
        <n v="47"/>
      </sharedItems>
    </cacheField>
    <cacheField name="Wkdatesick" numFmtId="0">
      <sharedItems containsSemiMixedTypes="0" containsString="0" containsNumber="1" containsInteger="1" minValue="0" maxValue="46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13">
  <r>
    <n v="31876"/>
    <s v="26.D.H.F."/>
    <s v="THIPPAPHONE XAYGNCHAK"/>
    <s v="1175342"/>
    <s v="หญิง"/>
    <n v="26"/>
    <n v="0"/>
    <s v="รับจ้าง,กรรมกร"/>
    <s v="97"/>
    <x v="0"/>
    <x v="0"/>
    <x v="0"/>
    <x v="0"/>
    <s v="ร้อยเอ็ด"/>
    <d v="2020-08-04T00:00:00"/>
    <d v="2020-08-10T00:00:00"/>
    <m/>
    <d v="2020-01-05T00:00:00"/>
    <x v="0"/>
    <n v="31"/>
  </r>
  <r>
    <n v="25429"/>
    <s v="26.D.H.F."/>
    <s v="VAN MEEGAN"/>
    <s v="6301495"/>
    <s v="ชาย"/>
    <n v="23"/>
    <n v="0"/>
    <s v="รับจ้าง,กรรมกร"/>
    <s v="101"/>
    <x v="1"/>
    <x v="1"/>
    <x v="1"/>
    <x v="1"/>
    <s v="เกษตรวิสัย"/>
    <d v="2020-05-25T00:00:00"/>
    <d v="2020-05-30T00:00:00"/>
    <m/>
    <d v="2020-01-05T00:00:00"/>
    <x v="1"/>
    <n v="21"/>
  </r>
  <r>
    <n v="34624"/>
    <s v="26.D.H.F."/>
    <s v="เกษฎา จตุเทน"/>
    <s v="5602544"/>
    <s v="หญิง"/>
    <n v="32"/>
    <n v="0"/>
    <s v="รับจ้าง,กรรมกร"/>
    <s v="41"/>
    <x v="2"/>
    <x v="2"/>
    <x v="2"/>
    <x v="2"/>
    <s v="โพธิ์ชัย"/>
    <d v="2020-08-26T00:00:00"/>
    <d v="2020-08-26T00:00:00"/>
    <m/>
    <d v="2020-01-05T00:00:00"/>
    <x v="2"/>
    <n v="34"/>
  </r>
  <r>
    <n v="14918"/>
    <s v="26.D.H.F."/>
    <s v="เกียรติศักดิ์ แก้วอามาตย์"/>
    <s v="575802"/>
    <s v="ชาย"/>
    <n v="14"/>
    <n v="1"/>
    <s v="นักเรียน"/>
    <s v="80"/>
    <x v="3"/>
    <x v="3"/>
    <x v="3"/>
    <x v="3"/>
    <s v="ร้อยเอ็ด"/>
    <d v="2020-03-12T00:00:00"/>
    <d v="2020-03-16T00:00:00"/>
    <m/>
    <d v="2020-01-05T00:00:00"/>
    <x v="3"/>
    <n v="10"/>
  </r>
  <r>
    <n v="25524"/>
    <s v="26.D.H.F."/>
    <s v="เกียรติศักดิ์ สิงห์วงศ์"/>
    <s v="490123785"/>
    <s v="ชาย"/>
    <n v="14"/>
    <n v="6"/>
    <s v="นักเรียน"/>
    <s v="125"/>
    <x v="4"/>
    <x v="4"/>
    <x v="4"/>
    <x v="1"/>
    <s v="สุวรรณภูมิ"/>
    <d v="2020-06-14T00:00:00"/>
    <d v="2020-06-17T00:00:00"/>
    <m/>
    <d v="2020-01-05T00:00:00"/>
    <x v="4"/>
    <n v="24"/>
  </r>
  <r>
    <n v="35887"/>
    <s v="26.D.H.F."/>
    <s v="เขตตะวัน แก้วภู"/>
    <s v="000006228"/>
    <s v="ชาย"/>
    <n v="19"/>
    <n v="0"/>
    <s v="นักเรียน"/>
    <s v="48"/>
    <x v="5"/>
    <x v="5"/>
    <x v="5"/>
    <x v="4"/>
    <s v="ทุ่งเขาหลวง"/>
    <d v="2020-09-04T00:00:00"/>
    <d v="2020-09-08T00:00:00"/>
    <m/>
    <d v="2020-01-05T00:00:00"/>
    <x v="5"/>
    <n v="35"/>
  </r>
  <r>
    <n v="20415"/>
    <s v="26.D.H.F."/>
    <s v="เจตพล แวงวรรณ"/>
    <s v="71852"/>
    <s v="ชาย"/>
    <n v="21"/>
    <n v="6"/>
    <s v="รับจ้าง,กรรมกร"/>
    <s v="57"/>
    <x v="0"/>
    <x v="6"/>
    <x v="6"/>
    <x v="5"/>
    <s v="โพนทอง"/>
    <d v="2020-05-16T00:00:00"/>
    <d v="2020-05-21T00:00:00"/>
    <m/>
    <d v="2020-01-05T00:00:00"/>
    <x v="6"/>
    <n v="19"/>
  </r>
  <r>
    <n v="26392"/>
    <s v="26.D.H.F."/>
    <s v="เจนจิรา คำภักดี"/>
    <s v="756721"/>
    <s v="หญิง"/>
    <n v="10"/>
    <n v="9"/>
    <s v="นักเรียน"/>
    <s v="12"/>
    <x v="6"/>
    <x v="7"/>
    <x v="7"/>
    <x v="6"/>
    <s v="ร้อยเอ็ด"/>
    <d v="2020-06-27T00:00:00"/>
    <d v="2020-07-02T00:00:00"/>
    <m/>
    <d v="2020-01-05T00:00:00"/>
    <x v="7"/>
    <n v="25"/>
  </r>
  <r>
    <n v="22748"/>
    <s v="26.D.H.F."/>
    <s v="เจนจิรา ดอนมะลา"/>
    <s v="401804"/>
    <s v="หญิง"/>
    <n v="21"/>
    <n v="0"/>
    <s v="รับจ้าง,กรรมกร"/>
    <s v="86"/>
    <x v="0"/>
    <x v="8"/>
    <x v="8"/>
    <x v="3"/>
    <s v="ร้อยเอ็ด"/>
    <d v="2020-06-02T00:00:00"/>
    <d v="2020-06-05T00:00:00"/>
    <m/>
    <d v="2020-01-05T00:00:00"/>
    <x v="8"/>
    <n v="22"/>
  </r>
  <r>
    <n v="26916"/>
    <s v="26.D.H.F."/>
    <s v="เจนจิรา ทะสูรย์"/>
    <s v="102166"/>
    <s v="หญิง"/>
    <n v="17"/>
    <n v="9"/>
    <s v="นักเรียน"/>
    <s v="44"/>
    <x v="7"/>
    <x v="9"/>
    <x v="9"/>
    <x v="5"/>
    <s v="โพนทอง"/>
    <d v="2020-07-05T00:00:00"/>
    <d v="2020-07-12T00:00:00"/>
    <m/>
    <d v="2020-01-05T00:00:00"/>
    <x v="9"/>
    <n v="27"/>
  </r>
  <r>
    <n v="39133"/>
    <s v="26.D.H.F."/>
    <s v="เจนจิรา อาศัยสงค์"/>
    <s v="440068461"/>
    <s v="หญิง"/>
    <n v="23"/>
    <n v="10"/>
    <s v="รับจ้าง,กรรมกร"/>
    <s v="100"/>
    <x v="8"/>
    <x v="10"/>
    <x v="10"/>
    <x v="1"/>
    <s v="สุวรรณภูมิ"/>
    <d v="2020-09-24T00:00:00"/>
    <d v="2020-09-28T00:00:00"/>
    <m/>
    <d v="2020-01-05T00:00:00"/>
    <x v="10"/>
    <n v="38"/>
  </r>
  <r>
    <n v="32067"/>
    <s v="26.D.H.F."/>
    <s v="เจษฎา เรเรือง"/>
    <s v="6102893"/>
    <s v="ชาย"/>
    <n v="21"/>
    <n v="11"/>
    <s v="รับจ้าง,กรรมกร"/>
    <s v="66"/>
    <x v="9"/>
    <x v="11"/>
    <x v="11"/>
    <x v="2"/>
    <s v="โพธิ์ชัย"/>
    <d v="2020-08-13T00:00:00"/>
    <d v="2020-08-13T00:00:00"/>
    <m/>
    <d v="2020-01-05T00:00:00"/>
    <x v="0"/>
    <n v="32"/>
  </r>
  <r>
    <n v="25830"/>
    <s v="26.D.H.F."/>
    <s v="เฉลิมชัย ศรีชม"/>
    <s v="5005214"/>
    <s v="ชาย"/>
    <n v="15"/>
    <n v="6"/>
    <s v="นักเรียน"/>
    <s v="133"/>
    <x v="0"/>
    <x v="12"/>
    <x v="12"/>
    <x v="0"/>
    <s v="หนองพอก"/>
    <d v="2020-06-22T00:00:00"/>
    <d v="2020-07-01T00:00:00"/>
    <m/>
    <d v="2020-01-05T00:00:00"/>
    <x v="7"/>
    <n v="25"/>
  </r>
  <r>
    <n v="29228"/>
    <s v="26.D.H.F."/>
    <s v="เฉลิมพร อุ่นโสดา"/>
    <s v="154009"/>
    <s v="ชาย"/>
    <n v="39"/>
    <n v="1"/>
    <s v="รับจ้าง,กรรมกร"/>
    <s v="94"/>
    <x v="5"/>
    <x v="13"/>
    <x v="13"/>
    <x v="3"/>
    <s v="ร้อยเอ็ด"/>
    <d v="2020-07-20T00:00:00"/>
    <d v="2020-07-23T00:00:00"/>
    <m/>
    <d v="2020-01-05T00:00:00"/>
    <x v="11"/>
    <n v="29"/>
  </r>
  <r>
    <n v="27405"/>
    <s v="26.D.H.F."/>
    <s v="เนตรชนก สีกานิช"/>
    <s v="5800481"/>
    <s v="หญิง"/>
    <n v="11"/>
    <n v="9"/>
    <s v="นักเรียน"/>
    <s v="7"/>
    <x v="10"/>
    <x v="14"/>
    <x v="14"/>
    <x v="6"/>
    <s v="เชียงขวัญ"/>
    <d v="2020-07-10T00:00:00"/>
    <d v="2020-07-10T00:00:00"/>
    <m/>
    <d v="2020-01-05T00:00:00"/>
    <x v="12"/>
    <n v="27"/>
  </r>
  <r>
    <n v="37218"/>
    <s v="26.D.H.F."/>
    <s v="เนตรนภา หล้าเนตร"/>
    <s v="6202252"/>
    <s v="หญิง"/>
    <n v="6"/>
    <n v="0"/>
    <s v="นักเรียน"/>
    <s v="25"/>
    <x v="11"/>
    <x v="15"/>
    <x v="15"/>
    <x v="7"/>
    <s v="เกษตรวิสัย"/>
    <d v="2020-08-30T00:00:00"/>
    <d v="2020-09-01T00:00:00"/>
    <m/>
    <d v="2020-01-05T00:00:00"/>
    <x v="13"/>
    <n v="35"/>
  </r>
  <r>
    <n v="19907"/>
    <s v="26.D.H.F."/>
    <s v="เนติภูมิ ศิลาวงศ์"/>
    <s v="131738"/>
    <s v="ชาย"/>
    <n v="15"/>
    <n v="4"/>
    <s v="นักเรียน"/>
    <s v="54"/>
    <x v="2"/>
    <x v="16"/>
    <x v="16"/>
    <x v="7"/>
    <s v="เกษตรวิสัย"/>
    <d v="2020-05-07T00:00:00"/>
    <d v="2020-05-09T00:00:00"/>
    <m/>
    <d v="2020-01-05T00:00:00"/>
    <x v="14"/>
    <n v="18"/>
  </r>
  <r>
    <n v="35329"/>
    <s v="26.D.H.F."/>
    <s v="เปรมสุข เผ่าจังหาร"/>
    <s v="370604"/>
    <s v="ชาย"/>
    <n v="22"/>
    <n v="0"/>
    <s v="รับจ้าง,กรรมกร"/>
    <s v="68"/>
    <x v="2"/>
    <x v="17"/>
    <x v="17"/>
    <x v="3"/>
    <s v="ร้อยเอ็ด"/>
    <d v="2020-08-28T00:00:00"/>
    <d v="2020-08-30T00:00:00"/>
    <m/>
    <d v="2020-01-05T00:00:00"/>
    <x v="13"/>
    <n v="34"/>
  </r>
  <r>
    <n v="24270"/>
    <s v="26.D.H.F."/>
    <s v="เพชรเอก ลาดละคร"/>
    <s v="5503476"/>
    <s v="ชาย"/>
    <n v="18"/>
    <n v="4"/>
    <s v="นักเรียน"/>
    <s v="113"/>
    <x v="10"/>
    <x v="18"/>
    <x v="18"/>
    <x v="8"/>
    <s v="จตุรพักตรพิมาน"/>
    <d v="2020-06-22T00:00:00"/>
    <d v="2020-06-23T00:00:00"/>
    <m/>
    <d v="2020-01-05T00:00:00"/>
    <x v="15"/>
    <n v="25"/>
  </r>
  <r>
    <n v="18715"/>
    <s v="26.D.H.F."/>
    <s v="เพชรา โพธิ์ไกร"/>
    <s v="129611"/>
    <s v="หญิง"/>
    <n v="15"/>
    <n v="3"/>
    <s v="นักเรียน"/>
    <s v="27"/>
    <x v="6"/>
    <x v="19"/>
    <x v="19"/>
    <x v="5"/>
    <s v="โพนทอง"/>
    <d v="2020-05-01T00:00:00"/>
    <d v="2020-05-04T00:00:00"/>
    <m/>
    <d v="2020-01-05T00:00:00"/>
    <x v="14"/>
    <n v="17"/>
  </r>
  <r>
    <n v="27363"/>
    <s v="26.D.H.F."/>
    <s v="เพ็ญศรี เสาะสมบูรณ์"/>
    <s v="450006931"/>
    <s v="หญิง"/>
    <n v="63"/>
    <n v="11"/>
    <s v="เกษตร"/>
    <s v="96"/>
    <x v="12"/>
    <x v="20"/>
    <x v="20"/>
    <x v="9"/>
    <s v="พนมไพร"/>
    <d v="2020-07-10T00:00:00"/>
    <d v="2020-07-13T00:00:00"/>
    <m/>
    <d v="2020-01-05T00:00:00"/>
    <x v="9"/>
    <n v="27"/>
  </r>
  <r>
    <n v="23635"/>
    <s v="26.D.H.F."/>
    <s v="เมฆินทร์ สร้อยคำ"/>
    <s v="1169948"/>
    <s v="ชาย"/>
    <n v="4"/>
    <n v="10"/>
    <s v="ไม่ทราบอาชีพ/ในปกครอง"/>
    <s v="43"/>
    <x v="7"/>
    <x v="4"/>
    <x v="4"/>
    <x v="1"/>
    <s v="ร้อยเอ็ด"/>
    <d v="2020-06-08T00:00:00"/>
    <d v="2020-06-14T00:00:00"/>
    <m/>
    <d v="2020-01-05T00:00:00"/>
    <x v="4"/>
    <n v="23"/>
  </r>
  <r>
    <n v="40261"/>
    <s v="26.D.H.F."/>
    <s v="เมธาพร ศรีใสสุข"/>
    <s v="1145179"/>
    <s v="ชาย"/>
    <n v="16"/>
    <n v="4"/>
    <s v="นักบวช"/>
    <s v="วัดบึงพลาญชัย"/>
    <x v="9"/>
    <x v="21"/>
    <x v="21"/>
    <x v="3"/>
    <s v="ร้อยเอ็ด"/>
    <d v="2020-10-01T00:00:00"/>
    <d v="2020-10-02T00:00:00"/>
    <m/>
    <d v="2020-01-05T00:00:00"/>
    <x v="10"/>
    <n v="39"/>
  </r>
  <r>
    <n v="38515"/>
    <s v="26.D.H.F."/>
    <s v="เมธินี จันทะคัด"/>
    <s v="257403"/>
    <s v="หญิง"/>
    <n v="26"/>
    <n v="10"/>
    <s v="รับจ้าง,กรรมกร"/>
    <s v="227"/>
    <x v="10"/>
    <x v="22"/>
    <x v="22"/>
    <x v="10"/>
    <s v="ร้อยเอ็ด"/>
    <d v="2020-09-19T00:00:00"/>
    <d v="2020-09-22T00:00:00"/>
    <m/>
    <d v="2020-01-05T00:00:00"/>
    <x v="16"/>
    <n v="37"/>
  </r>
  <r>
    <n v="40695"/>
    <s v="26.D.H.F."/>
    <s v="เยาวพา ไตรราช"/>
    <s v="47982"/>
    <s v="หญิง"/>
    <n v="23"/>
    <n v="5"/>
    <s v="รับจ้าง,กรรมกร"/>
    <s v="5"/>
    <x v="9"/>
    <x v="23"/>
    <x v="7"/>
    <x v="6"/>
    <s v="ร้อยเอ็ด"/>
    <d v="2020-09-20T00:00:00"/>
    <d v="2020-09-22T00:00:00"/>
    <m/>
    <d v="2020-01-05T00:00:00"/>
    <x v="16"/>
    <n v="38"/>
  </r>
  <r>
    <n v="17029"/>
    <s v="26.D.H.F."/>
    <s v="เรณุการ์ พรมสุบรรณ"/>
    <s v="872461"/>
    <s v="หญิง"/>
    <n v="30"/>
    <n v="0"/>
    <s v="รับจ้าง,กรรมกร"/>
    <s v="5"/>
    <x v="13"/>
    <x v="24"/>
    <x v="23"/>
    <x v="3"/>
    <s v="ร้อยเอ็ด"/>
    <d v="2020-04-02T00:00:00"/>
    <d v="2020-04-04T00:00:00"/>
    <m/>
    <d v="2020-01-05T00:00:00"/>
    <x v="17"/>
    <n v="13"/>
  </r>
  <r>
    <n v="32148"/>
    <s v="26.D.H.F."/>
    <s v="เลิศมงคล นุวงค์ศรี"/>
    <s v="5801268"/>
    <s v="ชาย"/>
    <n v="28"/>
    <n v="0"/>
    <s v="รับจ้าง,กรรมกร"/>
    <s v="25"/>
    <x v="12"/>
    <x v="25"/>
    <x v="17"/>
    <x v="7"/>
    <s v="เกษตรวิสัย"/>
    <d v="2020-07-29T00:00:00"/>
    <d v="2020-07-29T00:00:00"/>
    <m/>
    <d v="2020-01-05T00:00:00"/>
    <x v="18"/>
    <n v="30"/>
  </r>
  <r>
    <n v="10023"/>
    <s v="26.D.H.F."/>
    <s v="เลิศศักดิ์ อาจคะนอง"/>
    <s v="5401795"/>
    <s v="ชาย"/>
    <n v="35"/>
    <n v="11"/>
    <s v="ค้าขาย"/>
    <s v="231"/>
    <x v="5"/>
    <x v="26"/>
    <x v="13"/>
    <x v="0"/>
    <s v="หนองพอก"/>
    <d v="2020-02-17T00:00:00"/>
    <d v="2020-02-23T00:00:00"/>
    <m/>
    <d v="2020-01-05T00:00:00"/>
    <x v="19"/>
    <n v="7"/>
  </r>
  <r>
    <n v="28272"/>
    <s v="26.D.H.F."/>
    <s v="เสกสรร นาทองคำ"/>
    <s v="1172648"/>
    <s v="ชาย"/>
    <n v="29"/>
    <n v="0"/>
    <s v="รับจ้าง,กรรมกร"/>
    <s v="102"/>
    <x v="0"/>
    <x v="27"/>
    <x v="24"/>
    <x v="6"/>
    <s v="ร้อยเอ็ด"/>
    <d v="2020-07-12T00:00:00"/>
    <d v="2020-07-14T00:00:00"/>
    <m/>
    <d v="2020-01-05T00:00:00"/>
    <x v="9"/>
    <n v="28"/>
  </r>
  <r>
    <n v="30242"/>
    <s v="26.D.H.F."/>
    <s v="เสกสรร มั่นจิต"/>
    <s v="490978"/>
    <s v="ชาย"/>
    <n v="16"/>
    <n v="0"/>
    <s v="นักเรียน"/>
    <s v="วัดสระทอง"/>
    <x v="3"/>
    <x v="28"/>
    <x v="21"/>
    <x v="3"/>
    <s v="ร้อยเอ็ด"/>
    <d v="2020-07-23T00:00:00"/>
    <d v="2020-07-27T00:00:00"/>
    <m/>
    <d v="2020-01-05T00:00:00"/>
    <x v="18"/>
    <n v="29"/>
  </r>
  <r>
    <n v="35884"/>
    <s v="26.D.H.F."/>
    <s v="เสกสันต์ ตาราศรี"/>
    <s v="000021162"/>
    <s v="ชาย"/>
    <n v="18"/>
    <n v="3"/>
    <s v="นักเรียน"/>
    <s v="366/8-11 รณชัยชาญยุทธ ซ.30"/>
    <x v="5"/>
    <x v="29"/>
    <x v="21"/>
    <x v="3"/>
    <s v="ทุ่งเขาหลวง"/>
    <d v="2020-08-31T00:00:00"/>
    <d v="2020-09-04T00:00:00"/>
    <m/>
    <d v="2020-01-05T00:00:00"/>
    <x v="13"/>
    <n v="35"/>
  </r>
  <r>
    <n v="28878"/>
    <s v="26.D.H.F."/>
    <s v="เสนาะ จันดาหงษ์"/>
    <s v="4445537"/>
    <s v="หญิง"/>
    <n v="54"/>
    <n v="0"/>
    <s v="เกษตร"/>
    <s v="103"/>
    <x v="10"/>
    <x v="30"/>
    <x v="25"/>
    <x v="11"/>
    <s v="ปทุมรัตต์"/>
    <d v="2020-07-20T00:00:00"/>
    <d v="2020-07-23T00:00:00"/>
    <m/>
    <d v="2020-01-05T00:00:00"/>
    <x v="11"/>
    <n v="29"/>
  </r>
  <r>
    <n v="31514"/>
    <s v="26.D.H.F."/>
    <s v="เสาวลักษณ์ มูลชัยสุข"/>
    <s v="5605294"/>
    <s v="หญิง"/>
    <n v="14"/>
    <n v="11"/>
    <s v="นักเรียน"/>
    <s v="22"/>
    <x v="2"/>
    <x v="31"/>
    <x v="26"/>
    <x v="2"/>
    <s v="โพธิ์ชัย"/>
    <d v="2020-08-10T00:00:00"/>
    <d v="2020-08-10T00:00:00"/>
    <m/>
    <d v="2020-01-05T00:00:00"/>
    <x v="0"/>
    <n v="32"/>
  </r>
  <r>
    <n v="28975"/>
    <s v="26.D.H.F."/>
    <s v="เอกชัย โฉมยงค์"/>
    <s v="530001160"/>
    <s v="ชาย"/>
    <n v="17"/>
    <n v="9"/>
    <s v="นักเรียน"/>
    <s v="108"/>
    <x v="14"/>
    <x v="32"/>
    <x v="27"/>
    <x v="12"/>
    <s v="หนองฮี"/>
    <d v="2020-07-20T00:00:00"/>
    <d v="2020-07-23T00:00:00"/>
    <m/>
    <d v="2020-01-05T00:00:00"/>
    <x v="11"/>
    <n v="29"/>
  </r>
  <r>
    <n v="36098"/>
    <s v="26.D.H.F."/>
    <s v="เอกชัย ดำริห์ชอบ"/>
    <s v="595101"/>
    <s v="ชาย"/>
    <n v="15"/>
    <n v="2"/>
    <s v="นักเรียน"/>
    <s v="551/45  ผดุงพานิช"/>
    <x v="1"/>
    <x v="33"/>
    <x v="21"/>
    <x v="3"/>
    <s v="ร้อยเอ็ด"/>
    <d v="2020-08-28T00:00:00"/>
    <d v="2020-09-02T00:00:00"/>
    <m/>
    <d v="2020-01-05T00:00:00"/>
    <x v="13"/>
    <n v="34"/>
  </r>
  <r>
    <n v="27605"/>
    <s v="26.D.H.F."/>
    <s v="เอกพล แก้วภูมิแห่"/>
    <s v="65594"/>
    <s v="ชาย"/>
    <n v="20"/>
    <n v="7"/>
    <s v="รับจ้าง,กรรมกร"/>
    <s v="115"/>
    <x v="5"/>
    <x v="34"/>
    <x v="19"/>
    <x v="5"/>
    <s v="โพนทอง"/>
    <d v="2020-07-10T00:00:00"/>
    <d v="2020-07-15T00:00:00"/>
    <m/>
    <d v="2020-01-05T00:00:00"/>
    <x v="9"/>
    <n v="27"/>
  </r>
  <r>
    <n v="31884"/>
    <s v="26.D.H.F."/>
    <s v="เอกราช สุขเสวตร์"/>
    <s v="576094"/>
    <s v="ชาย"/>
    <n v="15"/>
    <n v="5"/>
    <s v="นักเรียน"/>
    <s v="23"/>
    <x v="12"/>
    <x v="17"/>
    <x v="28"/>
    <x v="13"/>
    <s v="ร้อยเอ็ด"/>
    <d v="2020-08-06T00:00:00"/>
    <d v="2020-08-11T00:00:00"/>
    <m/>
    <d v="2020-01-05T00:00:00"/>
    <x v="0"/>
    <n v="31"/>
  </r>
  <r>
    <n v="20886"/>
    <s v="26.D.H.F."/>
    <s v="แก้วฟ้า สัตนาโค"/>
    <s v="5305438"/>
    <s v="หญิง"/>
    <n v="16"/>
    <n v="8"/>
    <s v="นักเรียน"/>
    <s v="55"/>
    <x v="5"/>
    <x v="35"/>
    <x v="29"/>
    <x v="2"/>
    <s v="โพธิ์ชัย"/>
    <d v="2020-05-19T00:00:00"/>
    <d v="2020-05-22T00:00:00"/>
    <m/>
    <d v="2020-01-05T00:00:00"/>
    <x v="6"/>
    <n v="20"/>
  </r>
  <r>
    <n v="22192"/>
    <s v="26.D.H.F."/>
    <s v="แพรวพรรณ ทุหา"/>
    <s v="113446"/>
    <s v="หญิง"/>
    <n v="24"/>
    <n v="3"/>
    <s v="รับจ้าง,กรรมกร"/>
    <s v="73"/>
    <x v="13"/>
    <x v="36"/>
    <x v="30"/>
    <x v="5"/>
    <s v="โพนทอง"/>
    <d v="2020-06-02T00:00:00"/>
    <d v="2020-06-06T00:00:00"/>
    <m/>
    <d v="2020-01-05T00:00:00"/>
    <x v="8"/>
    <n v="22"/>
  </r>
  <r>
    <n v="35979"/>
    <s v="26.D.H.F."/>
    <s v="แพรวา ทิพประมวล"/>
    <s v="5403339"/>
    <s v="หญิง"/>
    <n v="12"/>
    <n v="4"/>
    <s v="นักเรียน"/>
    <s v="5"/>
    <x v="15"/>
    <x v="37"/>
    <x v="31"/>
    <x v="13"/>
    <s v="โพธิ์ชัย"/>
    <d v="2020-09-03T00:00:00"/>
    <d v="2020-09-06T00:00:00"/>
    <m/>
    <d v="2020-01-05T00:00:00"/>
    <x v="5"/>
    <n v="35"/>
  </r>
  <r>
    <n v="21159"/>
    <s v="26.D.H.F."/>
    <s v="โชคชัย พลเวียงธรรม"/>
    <s v="690285"/>
    <s v="ชาย"/>
    <n v="12"/>
    <n v="1"/>
    <s v="นักเรียน"/>
    <s v="58"/>
    <x v="7"/>
    <x v="38"/>
    <x v="22"/>
    <x v="10"/>
    <s v="ร้อยเอ็ด"/>
    <d v="2020-05-20T00:00:00"/>
    <d v="2020-05-24T00:00:00"/>
    <m/>
    <d v="2020-01-05T00:00:00"/>
    <x v="1"/>
    <n v="20"/>
  </r>
  <r>
    <n v="18087"/>
    <s v="26.D.H.F."/>
    <s v="กชามาศ ชอบใหญ่"/>
    <s v="695904"/>
    <s v="หญิง"/>
    <n v="26"/>
    <n v="7"/>
    <s v="รับจ้าง,กรรมกร"/>
    <s v="138"/>
    <x v="16"/>
    <x v="39"/>
    <x v="8"/>
    <x v="3"/>
    <s v="ร้อยเอ็ด"/>
    <d v="2020-04-17T00:00:00"/>
    <d v="2020-04-20T00:00:00"/>
    <m/>
    <d v="2020-01-05T00:00:00"/>
    <x v="20"/>
    <n v="15"/>
  </r>
  <r>
    <n v="32934"/>
    <s v="26.D.H.F."/>
    <s v="กํญญ์ณณัฎฐ์ บุรวัฒน์"/>
    <s v="254274"/>
    <s v="หญิง"/>
    <n v="41"/>
    <n v="0"/>
    <s v="เกษตร"/>
    <s v="328/4"/>
    <x v="16"/>
    <x v="40"/>
    <x v="32"/>
    <x v="5"/>
    <s v="โพนทอง"/>
    <d v="2020-08-17T00:00:00"/>
    <d v="2020-08-20T00:00:00"/>
    <m/>
    <d v="2020-01-05T00:00:00"/>
    <x v="21"/>
    <n v="33"/>
  </r>
  <r>
    <n v="19368"/>
    <s v="26.D.H.F."/>
    <s v="กนกพล โตนวุธ"/>
    <s v="460003776"/>
    <s v="ชาย"/>
    <n v="17"/>
    <n v="1"/>
    <s v="นักเรียน"/>
    <s v="24"/>
    <x v="6"/>
    <x v="41"/>
    <x v="33"/>
    <x v="9"/>
    <s v="พนมไพร"/>
    <d v="2020-05-12T00:00:00"/>
    <d v="2020-05-12T00:00:00"/>
    <m/>
    <d v="2020-01-05T00:00:00"/>
    <x v="22"/>
    <n v="19"/>
  </r>
  <r>
    <n v="38802"/>
    <s v="26.D.H.F."/>
    <s v="กนกวรรณ วิชัย"/>
    <s v="551678"/>
    <s v="หญิง"/>
    <n v="15"/>
    <n v="0"/>
    <s v="นักเรียน"/>
    <s v="185/267"/>
    <x v="12"/>
    <x v="42"/>
    <x v="34"/>
    <x v="3"/>
    <s v="ร้อยเอ็ด"/>
    <d v="2020-09-21T00:00:00"/>
    <d v="2020-09-25T00:00:00"/>
    <m/>
    <d v="2020-01-05T00:00:00"/>
    <x v="16"/>
    <n v="38"/>
  </r>
  <r>
    <n v="27761"/>
    <s v="26.D.H.F."/>
    <s v="กมลชนก จันทร์ดม"/>
    <s v="1172031"/>
    <s v="หญิง"/>
    <n v="10"/>
    <n v="0"/>
    <s v="นักเรียน"/>
    <s v="123"/>
    <x v="9"/>
    <x v="43"/>
    <x v="29"/>
    <x v="2"/>
    <s v="ร้อยเอ็ด"/>
    <d v="2020-07-03T00:00:00"/>
    <d v="2020-07-08T00:00:00"/>
    <m/>
    <d v="2020-01-05T00:00:00"/>
    <x v="12"/>
    <n v="26"/>
  </r>
  <r>
    <n v="28990"/>
    <s v="26.D.H.F."/>
    <s v="กมลชนก พิมพ์โสภา"/>
    <s v="6301882"/>
    <s v="หญิง"/>
    <n v="7"/>
    <n v="3"/>
    <s v="นักเรียน"/>
    <s v="102"/>
    <x v="9"/>
    <x v="44"/>
    <x v="35"/>
    <x v="8"/>
    <s v="จตุรพักตรพิมาน"/>
    <d v="2020-07-23T00:00:00"/>
    <d v="2020-07-23T00:00:00"/>
    <m/>
    <d v="2020-01-05T00:00:00"/>
    <x v="11"/>
    <n v="29"/>
  </r>
  <r>
    <n v="27530"/>
    <s v="26.D.H.F."/>
    <s v="กมลวรรณ เกรัมย์"/>
    <s v="000125494"/>
    <s v="หญิง"/>
    <n v="15"/>
    <n v="10"/>
    <s v="นักเรียน"/>
    <s v="15"/>
    <x v="8"/>
    <x v="45"/>
    <x v="36"/>
    <x v="5"/>
    <s v="โพนทอง"/>
    <d v="2020-07-11T00:00:00"/>
    <d v="2020-07-14T00:00:00"/>
    <m/>
    <d v="2020-01-05T00:00:00"/>
    <x v="9"/>
    <n v="27"/>
  </r>
  <r>
    <n v="21950"/>
    <s v="26.D.H.F."/>
    <s v="กมลวรรณ พันพิทักษ์"/>
    <s v="0081840"/>
    <s v="หญิง"/>
    <n v="10"/>
    <n v="10"/>
    <s v="นักเรียน"/>
    <s v="21"/>
    <x v="10"/>
    <x v="46"/>
    <x v="37"/>
    <x v="10"/>
    <s v="ธวัชบุรี"/>
    <d v="2020-05-29T00:00:00"/>
    <d v="2020-06-05T00:00:00"/>
    <m/>
    <d v="2020-01-05T00:00:00"/>
    <x v="8"/>
    <n v="21"/>
  </r>
  <r>
    <n v="42433"/>
    <s v="26.D.H.F."/>
    <s v="กรกมล กำมหาวงศ์"/>
    <s v="797679"/>
    <s v="หญิง"/>
    <n v="10"/>
    <n v="2"/>
    <s v="นักเรียน"/>
    <s v="62"/>
    <x v="16"/>
    <x v="47"/>
    <x v="3"/>
    <x v="3"/>
    <s v="ร้อยเอ็ด"/>
    <d v="2020-10-16T00:00:00"/>
    <d v="2020-10-20T00:00:00"/>
    <m/>
    <d v="2020-01-05T00:00:00"/>
    <x v="23"/>
    <n v="41"/>
  </r>
  <r>
    <n v="11094"/>
    <s v="26.D.H.F."/>
    <s v="กรรณิการ์ ศิวินา"/>
    <s v="5211500"/>
    <s v="หญิง"/>
    <n v="25"/>
    <n v="8"/>
    <s v="รับจ้าง,กรรมกร"/>
    <s v="54"/>
    <x v="7"/>
    <x v="48"/>
    <x v="38"/>
    <x v="14"/>
    <s v="จังหาร"/>
    <d v="2020-02-28T00:00:00"/>
    <d v="2020-03-03T00:00:00"/>
    <m/>
    <d v="2020-01-05T00:00:00"/>
    <x v="24"/>
    <n v="8"/>
  </r>
  <r>
    <n v="34855"/>
    <s v="26.D.H.F."/>
    <s v="กรวุฒิ ศรีสมญา"/>
    <s v="5700882"/>
    <s v="ชาย"/>
    <n v="8"/>
    <n v="0"/>
    <s v="นักเรียน"/>
    <s v="44"/>
    <x v="8"/>
    <x v="49"/>
    <x v="39"/>
    <x v="11"/>
    <s v="ปทุมรัตต์"/>
    <d v="2020-08-24T00:00:00"/>
    <d v="2020-08-29T00:00:00"/>
    <m/>
    <d v="2020-01-05T00:00:00"/>
    <x v="2"/>
    <n v="34"/>
  </r>
  <r>
    <n v="35910"/>
    <s v="26.D.H.F."/>
    <s v="กฤตชญา ยอดนารี"/>
    <s v="5302502"/>
    <s v="หญิง"/>
    <n v="10"/>
    <n v="0"/>
    <s v="นักเรียน"/>
    <s v="341"/>
    <x v="2"/>
    <x v="50"/>
    <x v="40"/>
    <x v="11"/>
    <s v="ปทุมรัตต์"/>
    <d v="2020-08-30T00:00:00"/>
    <d v="2020-09-04T00:00:00"/>
    <m/>
    <d v="2020-01-05T00:00:00"/>
    <x v="13"/>
    <n v="35"/>
  </r>
  <r>
    <n v="27513"/>
    <s v="26.D.H.F."/>
    <s v="กฤติพงษ์ แก้ววงศา"/>
    <s v="5700623"/>
    <s v="ชาย"/>
    <n v="15"/>
    <n v="8"/>
    <s v="นักเรียน"/>
    <s v="143"/>
    <x v="0"/>
    <x v="51"/>
    <x v="41"/>
    <x v="13"/>
    <s v="เมืองสรวง"/>
    <d v="2020-07-06T00:00:00"/>
    <d v="2020-07-09T00:00:00"/>
    <m/>
    <d v="2020-01-05T00:00:00"/>
    <x v="12"/>
    <n v="27"/>
  </r>
  <r>
    <n v="22092"/>
    <s v="26.D.H.F."/>
    <s v="กฤษฎา พายุพัฒน์"/>
    <s v="450083795"/>
    <s v="ชาย"/>
    <n v="21"/>
    <n v="9"/>
    <s v="รับจ้าง,กรรมกร"/>
    <s v="60"/>
    <x v="9"/>
    <x v="52"/>
    <x v="42"/>
    <x v="1"/>
    <s v="สุวรรณภูมิ"/>
    <d v="2020-05-11T00:00:00"/>
    <d v="2020-05-14T00:00:00"/>
    <m/>
    <d v="2020-01-05T00:00:00"/>
    <x v="22"/>
    <n v="19"/>
  </r>
  <r>
    <n v="33392"/>
    <s v="26.D.H.F."/>
    <s v="กฤษณะ แวงโส"/>
    <s v="000179542"/>
    <s v="ชาย"/>
    <n v="14"/>
    <n v="10"/>
    <s v="นักเรียน"/>
    <s v="195"/>
    <x v="0"/>
    <x v="53"/>
    <x v="43"/>
    <x v="5"/>
    <s v="โพนทอง"/>
    <d v="2020-08-21T00:00:00"/>
    <d v="2020-08-21T00:00:00"/>
    <m/>
    <d v="2020-01-05T00:00:00"/>
    <x v="21"/>
    <n v="33"/>
  </r>
  <r>
    <n v="35389"/>
    <s v="26.D.H.F."/>
    <s v="กฤษณะ ล้ำเลิศ"/>
    <s v="5800622"/>
    <s v="ชาย"/>
    <n v="6"/>
    <n v="11"/>
    <s v="นักเรียน"/>
    <s v="3"/>
    <x v="8"/>
    <x v="54"/>
    <x v="24"/>
    <x v="6"/>
    <s v="เชียงขวัญ"/>
    <d v="2020-09-01T00:00:00"/>
    <d v="2020-09-01T00:00:00"/>
    <m/>
    <d v="2020-01-05T00:00:00"/>
    <x v="13"/>
    <n v="35"/>
  </r>
  <r>
    <n v="34567"/>
    <s v="26.D.H.F."/>
    <s v="กฤษดา เติมสุข"/>
    <s v="109594"/>
    <s v="ชาย"/>
    <n v="17"/>
    <n v="0"/>
    <s v="นักเรียน"/>
    <s v="47"/>
    <x v="12"/>
    <x v="25"/>
    <x v="17"/>
    <x v="7"/>
    <s v="เกษตรวิสัย"/>
    <d v="2020-08-11T00:00:00"/>
    <d v="2020-08-14T00:00:00"/>
    <m/>
    <d v="2020-01-05T00:00:00"/>
    <x v="0"/>
    <n v="32"/>
  </r>
  <r>
    <n v="15777"/>
    <s v="26.D.H.F."/>
    <s v="กฤษดา อินทรสิน"/>
    <s v="5308317"/>
    <s v="ชาย"/>
    <n v="10"/>
    <n v="6"/>
    <s v="นักเรียน"/>
    <s v="106"/>
    <x v="10"/>
    <x v="55"/>
    <x v="29"/>
    <x v="2"/>
    <s v="โพธิ์ชัย"/>
    <d v="2020-03-29T00:00:00"/>
    <d v="2020-03-29T00:00:00"/>
    <m/>
    <d v="2020-01-05T00:00:00"/>
    <x v="17"/>
    <n v="13"/>
  </r>
  <r>
    <n v="21026"/>
    <s v="26.D.H.F."/>
    <s v="กษิดินทร์ ศรีขาวรศ"/>
    <s v="644615"/>
    <s v="ชาย"/>
    <n v="20"/>
    <n v="7"/>
    <s v="นักเรียน"/>
    <s v="97"/>
    <x v="9"/>
    <x v="56"/>
    <x v="44"/>
    <x v="15"/>
    <s v="ร้อยเอ็ด"/>
    <d v="2020-05-11T00:00:00"/>
    <d v="2020-05-16T00:00:00"/>
    <m/>
    <d v="2020-01-05T00:00:00"/>
    <x v="22"/>
    <n v="19"/>
  </r>
  <r>
    <n v="18475"/>
    <s v="26.D.H.F."/>
    <s v="ก้องภพ  วิเศษศรี"/>
    <s v="000268338"/>
    <s v="ชาย"/>
    <n v="17"/>
    <n v="7"/>
    <s v="นักเรียน"/>
    <s v="109"/>
    <x v="13"/>
    <x v="57"/>
    <x v="45"/>
    <x v="15"/>
    <s v="โพนทอง"/>
    <d v="2020-04-26T00:00:00"/>
    <d v="2020-05-03T00:00:00"/>
    <m/>
    <d v="2020-01-05T00:00:00"/>
    <x v="14"/>
    <n v="17"/>
  </r>
  <r>
    <n v="32550"/>
    <s v="26.D.H.F."/>
    <s v="กัญญ์วรา โคตะขุน"/>
    <s v="966019"/>
    <s v="หญิง"/>
    <n v="6"/>
    <n v="0"/>
    <s v="นักเรียน"/>
    <s v="162"/>
    <x v="13"/>
    <x v="58"/>
    <x v="46"/>
    <x v="10"/>
    <s v="ร้อยเอ็ด"/>
    <d v="2020-08-10T00:00:00"/>
    <d v="2020-08-14T00:00:00"/>
    <m/>
    <d v="2020-01-05T00:00:00"/>
    <x v="0"/>
    <n v="32"/>
  </r>
  <r>
    <n v="19979"/>
    <s v="26.D.H.F."/>
    <s v="กัญญาณัฐ ชิณหงส์"/>
    <s v="5408576"/>
    <s v="หญิง"/>
    <n v="19"/>
    <n v="10"/>
    <s v="นักเรียน"/>
    <s v="102"/>
    <x v="11"/>
    <x v="59"/>
    <x v="47"/>
    <x v="8"/>
    <s v="จตุรพักตรพิมาน"/>
    <d v="2020-05-11T00:00:00"/>
    <d v="2020-05-16T00:00:00"/>
    <m/>
    <d v="2020-01-05T00:00:00"/>
    <x v="22"/>
    <n v="19"/>
  </r>
  <r>
    <n v="24077"/>
    <s v="26.D.H.F."/>
    <s v="กัญญาพร แก้วกล่ำ"/>
    <s v="117066"/>
    <s v="หญิง"/>
    <n v="13"/>
    <n v="5"/>
    <s v="นักเรียน"/>
    <s v="144/12"/>
    <x v="17"/>
    <x v="60"/>
    <x v="4"/>
    <x v="1"/>
    <s v="ร้อยเอ็ด"/>
    <d v="2020-06-12T00:00:00"/>
    <d v="2020-06-16T00:00:00"/>
    <m/>
    <d v="2020-01-05T00:00:00"/>
    <x v="4"/>
    <n v="23"/>
  </r>
  <r>
    <n v="46285"/>
    <s v="26.D.H.F."/>
    <s v="กัญญาวี ประดับศรี"/>
    <s v="6300354"/>
    <s v="หญิง"/>
    <n v="0"/>
    <n v="9"/>
    <s v="ไม่ทราบอาชีพ/ในปกครอง"/>
    <s v="87"/>
    <x v="8"/>
    <x v="61"/>
    <x v="48"/>
    <x v="2"/>
    <s v="โพธิ์ชัย"/>
    <d v="2020-11-21T00:00:00"/>
    <d v="2020-11-21T00:00:00"/>
    <m/>
    <d v="2020-01-05T00:00:00"/>
    <x v="25"/>
    <n v="46"/>
  </r>
  <r>
    <n v="28344"/>
    <s v="26.D.H.F."/>
    <s v="กัญญาวีร์ อาษาภา"/>
    <s v="000014087"/>
    <s v="หญิง"/>
    <n v="11"/>
    <n v="5"/>
    <s v="นักเรียน"/>
    <s v="111"/>
    <x v="5"/>
    <x v="5"/>
    <x v="5"/>
    <x v="4"/>
    <s v="ทุ่งเขาหลวง"/>
    <d v="2020-07-16T00:00:00"/>
    <d v="2020-07-22T00:00:00"/>
    <m/>
    <d v="2020-01-05T00:00:00"/>
    <x v="11"/>
    <n v="28"/>
  </r>
  <r>
    <n v="31887"/>
    <s v="26.D.H.F."/>
    <s v="กันยกร โสภา"/>
    <s v="189550"/>
    <s v="หญิง"/>
    <n v="25"/>
    <n v="0"/>
    <s v="รับจ้าง,กรรมกร"/>
    <s v="94"/>
    <x v="5"/>
    <x v="62"/>
    <x v="3"/>
    <x v="3"/>
    <s v="ร้อยเอ็ด"/>
    <d v="2020-08-01T00:00:00"/>
    <d v="2020-08-08T00:00:00"/>
    <m/>
    <d v="2020-01-05T00:00:00"/>
    <x v="26"/>
    <n v="30"/>
  </r>
  <r>
    <n v="25277"/>
    <s v="26.D.H.F."/>
    <s v="กันรยา สอนภักดี"/>
    <s v="5801560"/>
    <s v="หญิง"/>
    <n v="20"/>
    <n v="9"/>
    <s v="นักเรียน"/>
    <s v="6"/>
    <x v="9"/>
    <x v="63"/>
    <x v="41"/>
    <x v="13"/>
    <s v="เมืองสรวง"/>
    <d v="2020-06-20T00:00:00"/>
    <d v="2020-06-27T00:00:00"/>
    <m/>
    <d v="2020-01-05T00:00:00"/>
    <x v="15"/>
    <n v="24"/>
  </r>
  <r>
    <n v="27465"/>
    <s v="26.D.H.F."/>
    <s v="กาญจนา เอื้อเฟื้อ"/>
    <s v="757826"/>
    <s v="หญิง"/>
    <n v="21"/>
    <n v="3"/>
    <s v="อื่นๆ"/>
    <s v="100"/>
    <x v="0"/>
    <x v="64"/>
    <x v="49"/>
    <x v="6"/>
    <s v="ร้อยเอ็ด"/>
    <d v="2020-07-03T00:00:00"/>
    <d v="2020-07-05T00:00:00"/>
    <m/>
    <d v="2020-01-05T00:00:00"/>
    <x v="12"/>
    <n v="26"/>
  </r>
  <r>
    <n v="18383"/>
    <s v="26.D.H.F."/>
    <s v="กานต์รวี แก้วศรี"/>
    <s v="459506"/>
    <s v="หญิง"/>
    <n v="32"/>
    <n v="6"/>
    <s v="รับจ้าง,กรรมกร"/>
    <s v="157"/>
    <x v="11"/>
    <x v="65"/>
    <x v="50"/>
    <x v="3"/>
    <s v="ร้อยเอ็ด"/>
    <d v="2020-04-22T00:00:00"/>
    <d v="2020-04-26T00:00:00"/>
    <m/>
    <d v="2020-01-05T00:00:00"/>
    <x v="27"/>
    <n v="16"/>
  </r>
  <r>
    <n v="28418"/>
    <s v="26.D.H.F."/>
    <s v="กิ่งชัช ครองยศ"/>
    <s v="6004080"/>
    <s v="ชาย"/>
    <n v="10"/>
    <n v="9"/>
    <s v="นักเรียน"/>
    <s v="34"/>
    <x v="8"/>
    <x v="66"/>
    <x v="29"/>
    <x v="2"/>
    <s v="โพธิ์ชัย"/>
    <d v="2020-07-20T00:00:00"/>
    <d v="2020-07-20T00:00:00"/>
    <m/>
    <d v="2020-01-05T00:00:00"/>
    <x v="11"/>
    <n v="29"/>
  </r>
  <r>
    <n v="33985"/>
    <s v="26.D.H.F."/>
    <s v="กิตตินนฐ์ ศรีสกุล"/>
    <s v="5702015"/>
    <s v="ชาย"/>
    <n v="13"/>
    <n v="1"/>
    <s v="นักเรียน"/>
    <s v="133"/>
    <x v="10"/>
    <x v="67"/>
    <x v="2"/>
    <x v="2"/>
    <s v="โพธิ์ชัย"/>
    <d v="2020-08-21T00:00:00"/>
    <d v="2020-08-21T00:00:00"/>
    <m/>
    <d v="2020-01-05T00:00:00"/>
    <x v="21"/>
    <n v="33"/>
  </r>
  <r>
    <n v="17273"/>
    <s v="26.D.H.F."/>
    <s v="กิตติพงษ์ บุญลือ"/>
    <s v="591113"/>
    <s v="ชาย"/>
    <n v="13"/>
    <n v="0"/>
    <s v="นักเรียน"/>
    <s v="7"/>
    <x v="8"/>
    <x v="68"/>
    <x v="51"/>
    <x v="10"/>
    <s v="ร้อยเอ็ด"/>
    <d v="2020-04-10T00:00:00"/>
    <d v="2020-04-12T00:00:00"/>
    <m/>
    <d v="2020-01-05T00:00:00"/>
    <x v="28"/>
    <n v="14"/>
  </r>
  <r>
    <n v="18382"/>
    <s v="26.D.H.F."/>
    <s v="กิตติพัฒน์ สุ่มมาตย์"/>
    <s v="603821"/>
    <s v="ชาย"/>
    <n v="14"/>
    <n v="0"/>
    <s v="นักเรียน"/>
    <s v="1"/>
    <x v="6"/>
    <x v="69"/>
    <x v="14"/>
    <x v="6"/>
    <s v="ร้อยเอ็ด"/>
    <d v="2020-04-21T00:00:00"/>
    <d v="2020-04-27T00:00:00"/>
    <m/>
    <d v="2020-01-05T00:00:00"/>
    <x v="27"/>
    <n v="16"/>
  </r>
  <r>
    <n v="10422"/>
    <s v="26.D.H.F."/>
    <s v="กิตติภณ พลสงคราม"/>
    <s v="490126438"/>
    <s v="ชาย"/>
    <n v="15"/>
    <n v="3"/>
    <s v="นักเรียน"/>
    <s v="162"/>
    <x v="14"/>
    <x v="70"/>
    <x v="1"/>
    <x v="1"/>
    <s v="สุวรรณภูมิ"/>
    <d v="2020-01-28T00:00:00"/>
    <d v="2020-02-02T00:00:00"/>
    <m/>
    <d v="2020-01-05T00:00:00"/>
    <x v="29"/>
    <n v="4"/>
  </r>
  <r>
    <n v="27406"/>
    <s v="26.D.H.F."/>
    <s v="กิตติภัทร มีทรัพย์สกล"/>
    <s v="5702810"/>
    <s v="ชาย"/>
    <n v="13"/>
    <n v="1"/>
    <s v="นักเรียน"/>
    <s v="9/1"/>
    <x v="14"/>
    <x v="71"/>
    <x v="52"/>
    <x v="6"/>
    <s v="เชียงขวัญ"/>
    <d v="2020-07-13T00:00:00"/>
    <d v="2020-07-13T00:00:00"/>
    <m/>
    <d v="2020-01-05T00:00:00"/>
    <x v="9"/>
    <n v="28"/>
  </r>
  <r>
    <n v="39168"/>
    <s v="26.D.H.F."/>
    <s v="กิตติยาภรณ์ วิลาศ"/>
    <s v="47800"/>
    <s v="หญิง"/>
    <n v="20"/>
    <n v="0"/>
    <s v="นักเรียน"/>
    <s v="หอพักวัฒนา"/>
    <x v="2"/>
    <x v="72"/>
    <x v="34"/>
    <x v="3"/>
    <s v="อาจสามารถ"/>
    <d v="2020-09-18T00:00:00"/>
    <d v="2020-09-21T00:00:00"/>
    <m/>
    <d v="2020-01-05T00:00:00"/>
    <x v="16"/>
    <n v="37"/>
  </r>
  <r>
    <n v="35692"/>
    <s v="26.D.H.F."/>
    <s v="กิตติศักดิ์ อัญญาบาล"/>
    <s v="136226"/>
    <s v="ชาย"/>
    <n v="15"/>
    <n v="7"/>
    <s v="นักเรียน"/>
    <s v="160"/>
    <x v="12"/>
    <x v="73"/>
    <x v="6"/>
    <x v="5"/>
    <s v="โพนทอง"/>
    <d v="2020-09-03T00:00:00"/>
    <d v="2020-09-06T00:00:00"/>
    <m/>
    <d v="2020-01-05T00:00:00"/>
    <x v="5"/>
    <n v="35"/>
  </r>
  <r>
    <n v="17246"/>
    <s v="26.D.H.F."/>
    <s v="กู้เกียรติ สงนอก"/>
    <s v="1165654"/>
    <s v="ชาย"/>
    <n v="2"/>
    <n v="4"/>
    <s v="ไม่ทราบอาชีพ/ในปกครอง"/>
    <s v="116"/>
    <x v="2"/>
    <x v="74"/>
    <x v="14"/>
    <x v="6"/>
    <s v="ร้อยเอ็ด"/>
    <d v="2020-04-06T00:00:00"/>
    <d v="2020-04-09T00:00:00"/>
    <m/>
    <d v="2020-01-05T00:00:00"/>
    <x v="30"/>
    <n v="14"/>
  </r>
  <r>
    <n v="34625"/>
    <s v="26.D.H.F."/>
    <s v="ขนิษฐา โพธิ์ไชยหล้า"/>
    <s v="5504971"/>
    <s v="หญิง"/>
    <n v="25"/>
    <n v="4"/>
    <s v="ข้าราชการ"/>
    <s v="4"/>
    <x v="7"/>
    <x v="75"/>
    <x v="53"/>
    <x v="5"/>
    <s v="โพธิ์ชัย"/>
    <d v="2020-08-27T00:00:00"/>
    <d v="2020-08-27T00:00:00"/>
    <m/>
    <d v="2020-01-05T00:00:00"/>
    <x v="2"/>
    <n v="34"/>
  </r>
  <r>
    <n v="29226"/>
    <s v="26.D.H.F."/>
    <s v="ขนิษฐา มูลละคร"/>
    <s v="496793"/>
    <s v="หญิง"/>
    <n v="18"/>
    <n v="0"/>
    <s v="นักเรียน"/>
    <s v="49/1"/>
    <x v="14"/>
    <x v="27"/>
    <x v="24"/>
    <x v="6"/>
    <s v="ร้อยเอ็ด"/>
    <d v="2020-07-20T00:00:00"/>
    <d v="2020-07-21T00:00:00"/>
    <m/>
    <d v="2020-01-05T00:00:00"/>
    <x v="11"/>
    <n v="29"/>
  </r>
  <r>
    <n v="26060"/>
    <s v="26.D.H.F."/>
    <s v="ขวัญจิรา ทองบุ"/>
    <s v="6003713"/>
    <s v="หญิง"/>
    <n v="2"/>
    <n v="0"/>
    <s v="ไม่ทราบอาชีพ/ในปกครอง"/>
    <s v="82"/>
    <x v="14"/>
    <x v="47"/>
    <x v="54"/>
    <x v="11"/>
    <s v="เกษตรวิสัย"/>
    <d v="2020-05-27T00:00:00"/>
    <d v="2020-06-04T00:00:00"/>
    <m/>
    <d v="2020-01-05T00:00:00"/>
    <x v="8"/>
    <n v="21"/>
  </r>
  <r>
    <n v="44592"/>
    <s v="26.D.H.F."/>
    <s v="ขวัญจิรา วรรณสินธ์"/>
    <s v="5801886"/>
    <s v="หญิง"/>
    <n v="9"/>
    <n v="0"/>
    <s v="นักเรียน"/>
    <s v="22"/>
    <x v="2"/>
    <x v="76"/>
    <x v="17"/>
    <x v="7"/>
    <s v="เกษตรวิสัย"/>
    <d v="2020-10-06T00:00:00"/>
    <d v="2020-10-09T00:00:00"/>
    <m/>
    <d v="2020-01-05T00:00:00"/>
    <x v="31"/>
    <n v="40"/>
  </r>
  <r>
    <n v="20882"/>
    <s v="26.D.H.F."/>
    <s v="ขวัญจิรา วินทะไชย"/>
    <s v="254445"/>
    <s v="หญิง"/>
    <n v="20"/>
    <n v="5"/>
    <s v="นักเรียน"/>
    <s v="8"/>
    <x v="9"/>
    <x v="77"/>
    <x v="55"/>
    <x v="3"/>
    <s v="ร้อยเอ็ด"/>
    <d v="2020-05-17T00:00:00"/>
    <d v="2020-05-21T00:00:00"/>
    <m/>
    <d v="2020-01-05T00:00:00"/>
    <x v="6"/>
    <n v="20"/>
  </r>
  <r>
    <n v="28772"/>
    <s v="26.D.H.F."/>
    <s v="ขวัญชัย พรมบุญเรือง"/>
    <s v="5905905"/>
    <s v="ชาย"/>
    <n v="8"/>
    <n v="9"/>
    <s v="นักเรียน"/>
    <s v="110"/>
    <x v="9"/>
    <x v="43"/>
    <x v="29"/>
    <x v="2"/>
    <s v="ร้อยเอ็ด"/>
    <d v="2020-07-06T00:00:00"/>
    <d v="2020-07-07T00:00:00"/>
    <m/>
    <d v="2020-01-05T00:00:00"/>
    <x v="12"/>
    <n v="27"/>
  </r>
  <r>
    <n v="36462"/>
    <s v="26.D.H.F."/>
    <s v="คชาภรณ์ ชุมเสนา"/>
    <s v="774294"/>
    <s v="หญิง"/>
    <n v="10"/>
    <n v="6"/>
    <s v="นักเรียน"/>
    <s v="33"/>
    <x v="2"/>
    <x v="78"/>
    <x v="56"/>
    <x v="10"/>
    <s v="ร้อยเอ็ด"/>
    <d v="2020-08-31T00:00:00"/>
    <d v="2020-09-01T00:00:00"/>
    <m/>
    <d v="2020-01-05T00:00:00"/>
    <x v="13"/>
    <n v="35"/>
  </r>
  <r>
    <n v="20787"/>
    <s v="26.D.H.F."/>
    <s v="คณัสนันท์ วรนาม"/>
    <s v="906242"/>
    <s v="หญิง"/>
    <n v="7"/>
    <n v="4"/>
    <s v="นักเรียน"/>
    <s v="120"/>
    <x v="8"/>
    <x v="79"/>
    <x v="57"/>
    <x v="3"/>
    <s v="ร้อยเอ็ด"/>
    <d v="2020-05-17T00:00:00"/>
    <d v="2020-05-21T00:00:00"/>
    <m/>
    <d v="2020-01-05T00:00:00"/>
    <x v="6"/>
    <n v="20"/>
  </r>
  <r>
    <n v="27684"/>
    <s v="26.D.H.F."/>
    <s v="คณิตศาศิธณา มตาฐิติพัณญ์"/>
    <s v="540162324"/>
    <s v="หญิง"/>
    <n v="38"/>
    <n v="10"/>
    <s v="รับจ้าง,กรรมกร"/>
    <s v="1"/>
    <x v="2"/>
    <x v="80"/>
    <x v="58"/>
    <x v="12"/>
    <s v="สุวรรณภูมิ"/>
    <d v="2020-07-08T00:00:00"/>
    <d v="2020-07-11T00:00:00"/>
    <m/>
    <d v="2020-01-05T00:00:00"/>
    <x v="12"/>
    <n v="27"/>
  </r>
  <r>
    <n v="36509"/>
    <s v="26.D.H.F."/>
    <s v="คณิศร ไชยธงรัตน์"/>
    <s v="108050"/>
    <s v="ชาย"/>
    <n v="6"/>
    <n v="0"/>
    <s v="นักเรียน"/>
    <s v="9"/>
    <x v="7"/>
    <x v="81"/>
    <x v="59"/>
    <x v="13"/>
    <s v="อาจสามารถ"/>
    <d v="2020-08-14T00:00:00"/>
    <d v="2020-08-18T00:00:00"/>
    <m/>
    <d v="2020-01-05T00:00:00"/>
    <x v="21"/>
    <n v="32"/>
  </r>
  <r>
    <n v="20788"/>
    <s v="26.D.H.F."/>
    <s v="คณิศร ก้อนมณี"/>
    <s v="1167928"/>
    <s v="หญิง"/>
    <n v="0"/>
    <n v="11"/>
    <s v="ไม่ทราบอาชีพ/ในปกครอง"/>
    <s v="68"/>
    <x v="16"/>
    <x v="82"/>
    <x v="60"/>
    <x v="0"/>
    <s v="ร้อยเอ็ด"/>
    <d v="2020-05-15T00:00:00"/>
    <d v="2020-05-18T00:00:00"/>
    <m/>
    <d v="2020-01-05T00:00:00"/>
    <x v="6"/>
    <n v="19"/>
  </r>
  <r>
    <n v="40332"/>
    <s v="26.D.H.F."/>
    <s v="คณิศร นิยมสินธุ์"/>
    <s v="490129609"/>
    <s v="ชาย"/>
    <n v="16"/>
    <n v="10"/>
    <s v="นักเรียน"/>
    <s v="84"/>
    <x v="0"/>
    <x v="83"/>
    <x v="42"/>
    <x v="1"/>
    <s v="สุวรรณภูมิ"/>
    <d v="2020-09-27T00:00:00"/>
    <d v="2020-10-01T00:00:00"/>
    <m/>
    <d v="2020-01-05T00:00:00"/>
    <x v="10"/>
    <n v="39"/>
  </r>
  <r>
    <n v="31880"/>
    <s v="26.D.H.F."/>
    <s v="คมกริช ดวงประทุม"/>
    <s v="597798"/>
    <s v="ชาย"/>
    <n v="28"/>
    <n v="0"/>
    <s v="รับจ้าง,กรรมกร"/>
    <s v="95"/>
    <x v="3"/>
    <x v="84"/>
    <x v="61"/>
    <x v="10"/>
    <s v="ร้อยเอ็ด"/>
    <d v="2020-08-06T00:00:00"/>
    <d v="2020-08-10T00:00:00"/>
    <m/>
    <d v="2020-01-05T00:00:00"/>
    <x v="0"/>
    <n v="31"/>
  </r>
  <r>
    <n v="31883"/>
    <s v="26.D.H.F."/>
    <s v="คมสันต์ สุนทรภักดี"/>
    <s v="991990"/>
    <s v="ชาย"/>
    <n v="34"/>
    <n v="0"/>
    <s v="รับจ้าง,กรรมกร"/>
    <s v="56"/>
    <x v="8"/>
    <x v="85"/>
    <x v="52"/>
    <x v="6"/>
    <s v="ร้อยเอ็ด"/>
    <d v="2020-08-08T00:00:00"/>
    <d v="2020-08-10T00:00:00"/>
    <m/>
    <d v="2020-01-05T00:00:00"/>
    <x v="0"/>
    <n v="31"/>
  </r>
  <r>
    <n v="33990"/>
    <s v="26.D.H.F."/>
    <s v="คำแสง ฤทธิ์มนตรี"/>
    <s v="5604241"/>
    <s v="ชาย"/>
    <n v="50"/>
    <n v="0"/>
    <s v="รับจ้าง,กรรมกร"/>
    <s v="238"/>
    <x v="16"/>
    <x v="86"/>
    <x v="48"/>
    <x v="2"/>
    <s v="โพธิ์ชัย"/>
    <d v="2020-08-21T00:00:00"/>
    <d v="2020-08-21T00:00:00"/>
    <m/>
    <d v="2020-01-05T00:00:00"/>
    <x v="21"/>
    <n v="33"/>
  </r>
  <r>
    <n v="26503"/>
    <s v="26.D.H.F."/>
    <s v="คำพอง รัฐวร"/>
    <s v="5402818"/>
    <s v="หญิง"/>
    <n v="69"/>
    <n v="0"/>
    <s v="เกษตร"/>
    <s v="144"/>
    <x v="6"/>
    <x v="87"/>
    <x v="13"/>
    <x v="0"/>
    <s v="หนองพอก"/>
    <d v="2020-07-07T00:00:00"/>
    <d v="2020-07-08T00:00:00"/>
    <m/>
    <d v="2020-01-05T00:00:00"/>
    <x v="12"/>
    <n v="27"/>
  </r>
  <r>
    <n v="25414"/>
    <s v="26.D.H.F."/>
    <s v="จตุพร โสดก"/>
    <s v="695124"/>
    <s v="หญิง"/>
    <n v="29"/>
    <n v="10"/>
    <s v="รับจ้าง,กรรมกร"/>
    <s v="274"/>
    <x v="15"/>
    <x v="67"/>
    <x v="34"/>
    <x v="3"/>
    <s v="ร้อยเอ็ด"/>
    <d v="2020-06-23T00:00:00"/>
    <d v="2020-06-27T00:00:00"/>
    <m/>
    <d v="2020-01-05T00:00:00"/>
    <x v="15"/>
    <n v="25"/>
  </r>
  <r>
    <n v="36101"/>
    <s v="26.D.H.F."/>
    <s v="จริยา เชื้อลิ้นฟ้า"/>
    <s v="427672"/>
    <s v="หญิง"/>
    <n v="43"/>
    <n v="0"/>
    <s v="รับจ้าง,กรรมกร"/>
    <s v="93"/>
    <x v="2"/>
    <x v="88"/>
    <x v="5"/>
    <x v="4"/>
    <s v="ร้อยเอ็ด"/>
    <d v="2020-08-26T00:00:00"/>
    <d v="2020-08-29T00:00:00"/>
    <m/>
    <d v="2020-01-05T00:00:00"/>
    <x v="2"/>
    <n v="34"/>
  </r>
  <r>
    <n v="37580"/>
    <s v="26.D.H.F."/>
    <s v="จอมขวัญ กั๊กกลั่น"/>
    <s v="5902957"/>
    <s v="หญิง"/>
    <n v="5"/>
    <n v="0"/>
    <s v="ไม่ทราบอาชีพ/ในปกครอง"/>
    <s v="199"/>
    <x v="1"/>
    <x v="89"/>
    <x v="15"/>
    <x v="7"/>
    <s v="เกษตรวิสัย"/>
    <d v="2020-09-10T00:00:00"/>
    <d v="2020-09-15T00:00:00"/>
    <m/>
    <d v="2020-01-05T00:00:00"/>
    <x v="32"/>
    <n v="36"/>
  </r>
  <r>
    <n v="38104"/>
    <s v="26.D.H.F."/>
    <s v="จักกฤษ กุยวาปี"/>
    <s v="74429"/>
    <s v="ชาย"/>
    <n v="26"/>
    <n v="0"/>
    <s v="รับจ้าง,กรรมกร"/>
    <s v="20/24"/>
    <x v="18"/>
    <x v="90"/>
    <x v="21"/>
    <x v="3"/>
    <s v="ร้อยเอ็ด"/>
    <d v="2020-09-10T00:00:00"/>
    <d v="2020-09-15T00:00:00"/>
    <m/>
    <d v="2020-01-05T00:00:00"/>
    <x v="32"/>
    <n v="36"/>
  </r>
  <r>
    <n v="27304"/>
    <s v="26.D.H.F."/>
    <s v="จักรกฤษณ์ นิลวงศ์"/>
    <s v="5602341"/>
    <s v="ชาย"/>
    <n v="8"/>
    <n v="9"/>
    <s v="นักเรียน"/>
    <s v="40"/>
    <x v="12"/>
    <x v="91"/>
    <x v="62"/>
    <x v="14"/>
    <s v="จังหาร"/>
    <d v="2020-07-10T00:00:00"/>
    <d v="2020-07-13T00:00:00"/>
    <m/>
    <d v="2020-01-05T00:00:00"/>
    <x v="9"/>
    <n v="27"/>
  </r>
  <r>
    <n v="23010"/>
    <s v="26.D.H.F."/>
    <s v="จักรพรรดิ สิงห์พุ้ย"/>
    <s v="137156"/>
    <s v="ชาย"/>
    <n v="14"/>
    <n v="0"/>
    <s v="นักเรียน"/>
    <s v="7"/>
    <x v="14"/>
    <x v="92"/>
    <x v="63"/>
    <x v="5"/>
    <s v="โพนทอง"/>
    <d v="2020-06-11T00:00:00"/>
    <d v="2020-06-14T00:00:00"/>
    <m/>
    <d v="2020-01-05T00:00:00"/>
    <x v="4"/>
    <n v="23"/>
  </r>
  <r>
    <n v="31295"/>
    <s v="26.D.H.F."/>
    <s v="จันทร์ มณีวรรณ"/>
    <s v="1174816"/>
    <s v="ชาย"/>
    <n v="33"/>
    <n v="0"/>
    <s v="รับจ้าง,กรรมกร"/>
    <s v="30"/>
    <x v="0"/>
    <x v="93"/>
    <x v="64"/>
    <x v="16"/>
    <s v="ร้อยเอ็ด"/>
    <d v="2020-08-02T00:00:00"/>
    <d v="2020-08-04T00:00:00"/>
    <m/>
    <d v="2020-01-05T00:00:00"/>
    <x v="26"/>
    <n v="31"/>
  </r>
  <r>
    <n v="25268"/>
    <s v="26.D.H.F."/>
    <s v="จันทร ศรีสุข"/>
    <s v="959015"/>
    <s v="ชาย"/>
    <n v="12"/>
    <n v="10"/>
    <s v="นักเรียน"/>
    <s v="27"/>
    <x v="9"/>
    <x v="94"/>
    <x v="5"/>
    <x v="4"/>
    <s v="ร้อยเอ็ด"/>
    <d v="2020-06-21T00:00:00"/>
    <d v="2020-06-23T00:00:00"/>
    <m/>
    <d v="2020-01-05T00:00:00"/>
    <x v="15"/>
    <n v="25"/>
  </r>
  <r>
    <n v="26504"/>
    <s v="26.D.H.F."/>
    <s v="จันทะพร บุตรสาร"/>
    <s v="5501108"/>
    <s v="หญิง"/>
    <n v="15"/>
    <n v="11"/>
    <s v="นักเรียน"/>
    <s v="30"/>
    <x v="12"/>
    <x v="95"/>
    <x v="12"/>
    <x v="0"/>
    <s v="หนองพอก"/>
    <d v="2020-07-01T00:00:00"/>
    <d v="2020-07-06T00:00:00"/>
    <m/>
    <d v="2020-01-05T00:00:00"/>
    <x v="12"/>
    <n v="26"/>
  </r>
  <r>
    <n v="9534"/>
    <s v="26.D.H.F."/>
    <s v="จันทิมา เดชดี"/>
    <s v="5700371"/>
    <s v="หญิง"/>
    <n v="11"/>
    <n v="6"/>
    <s v="นักเรียน"/>
    <s v="42"/>
    <x v="5"/>
    <x v="96"/>
    <x v="65"/>
    <x v="8"/>
    <s v="จตุรพักตรพิมาน"/>
    <d v="2020-02-16T00:00:00"/>
    <d v="2020-02-21T00:00:00"/>
    <m/>
    <d v="2020-01-05T00:00:00"/>
    <x v="33"/>
    <n v="7"/>
  </r>
  <r>
    <n v="33323"/>
    <s v="26.D.H.F."/>
    <s v="จารุวรรณ เศรษฐวงค์"/>
    <s v="243563"/>
    <s v="หญิง"/>
    <n v="29"/>
    <n v="11"/>
    <s v="ค้าขาย"/>
    <s v="40"/>
    <x v="1"/>
    <x v="97"/>
    <x v="34"/>
    <x v="3"/>
    <s v="ร้อยเอ็ด"/>
    <d v="2020-08-14T00:00:00"/>
    <d v="2020-08-16T00:00:00"/>
    <m/>
    <d v="2020-01-05T00:00:00"/>
    <x v="21"/>
    <n v="32"/>
  </r>
  <r>
    <n v="35268"/>
    <s v="26.D.H.F."/>
    <s v="จารุวรรณ แสงสว่าง"/>
    <s v="6203333"/>
    <s v="หญิง"/>
    <n v="0"/>
    <n v="8"/>
    <s v="ไม่ทราบอาชีพ/ในปกครอง"/>
    <s v="105"/>
    <x v="10"/>
    <x v="98"/>
    <x v="40"/>
    <x v="11"/>
    <s v="ปทุมรัตต์"/>
    <d v="2020-08-30T00:00:00"/>
    <d v="2020-09-02T00:00:00"/>
    <m/>
    <d v="2020-01-05T00:00:00"/>
    <x v="13"/>
    <n v="35"/>
  </r>
  <r>
    <n v="25064"/>
    <s v="26.D.H.F."/>
    <s v="จิตกร ปัจจะมะ"/>
    <s v="692271"/>
    <s v="ชาย"/>
    <n v="12"/>
    <n v="0"/>
    <s v="นักเรียน"/>
    <s v="82"/>
    <x v="9"/>
    <x v="77"/>
    <x v="55"/>
    <x v="3"/>
    <s v="ร้อยเอ็ด"/>
    <d v="2020-06-22T00:00:00"/>
    <d v="2020-06-25T00:00:00"/>
    <m/>
    <d v="2020-01-05T00:00:00"/>
    <x v="15"/>
    <n v="25"/>
  </r>
  <r>
    <n v="38688"/>
    <s v="26.D.H.F."/>
    <s v="จิตรลดา สีสมญา"/>
    <s v="6202154"/>
    <s v="หญิง"/>
    <n v="10"/>
    <n v="0"/>
    <s v="นักเรียน"/>
    <s v="160"/>
    <x v="8"/>
    <x v="49"/>
    <x v="39"/>
    <x v="11"/>
    <s v="ปทุมรัตต์"/>
    <d v="2020-09-23T00:00:00"/>
    <d v="2020-09-27T00:00:00"/>
    <m/>
    <d v="2020-01-05T00:00:00"/>
    <x v="10"/>
    <n v="38"/>
  </r>
  <r>
    <n v="20790"/>
    <s v="26.D.H.F."/>
    <s v="จิตราวดี กะตะรัตน์"/>
    <s v="178089"/>
    <s v="หญิง"/>
    <n v="23"/>
    <n v="0"/>
    <s v="รับจ้าง,กรรมกร"/>
    <s v="76"/>
    <x v="6"/>
    <x v="99"/>
    <x v="46"/>
    <x v="10"/>
    <s v="ร้อยเอ็ด"/>
    <d v="2020-05-11T00:00:00"/>
    <d v="2020-05-15T00:00:00"/>
    <m/>
    <d v="2020-01-05T00:00:00"/>
    <x v="22"/>
    <n v="19"/>
  </r>
  <r>
    <n v="36110"/>
    <s v="26.D.H.F."/>
    <s v="จินดาพร โกยรัตน์"/>
    <s v="834439"/>
    <s v="หญิง"/>
    <n v="9"/>
    <n v="4"/>
    <s v="นักเรียน"/>
    <s v="148"/>
    <x v="2"/>
    <x v="100"/>
    <x v="66"/>
    <x v="13"/>
    <s v="ร้อยเอ็ด"/>
    <d v="2020-08-28T00:00:00"/>
    <d v="2020-09-03T00:00:00"/>
    <m/>
    <d v="2020-01-05T00:00:00"/>
    <x v="13"/>
    <n v="34"/>
  </r>
  <r>
    <n v="37219"/>
    <s v="26.D.H.F."/>
    <s v="จิรนันท์ บุญกลาง"/>
    <s v="6302670"/>
    <s v="หญิง"/>
    <n v="6"/>
    <n v="0"/>
    <s v="นักเรียน"/>
    <s v="134"/>
    <x v="19"/>
    <x v="101"/>
    <x v="67"/>
    <x v="11"/>
    <s v="เกษตรวิสัย"/>
    <d v="2020-09-03T00:00:00"/>
    <d v="2020-09-06T00:00:00"/>
    <m/>
    <d v="2020-01-05T00:00:00"/>
    <x v="5"/>
    <n v="35"/>
  </r>
  <r>
    <n v="35078"/>
    <s v="26.D.H.F."/>
    <s v="จิรพัฒน์ สายจันทร์"/>
    <s v="5709388"/>
    <s v="ชาย"/>
    <n v="6"/>
    <n v="7"/>
    <s v="นักเรียน"/>
    <s v="38"/>
    <x v="0"/>
    <x v="102"/>
    <x v="18"/>
    <x v="8"/>
    <s v="จตุรพักตรพิมาน"/>
    <d v="2020-08-31T00:00:00"/>
    <d v="2020-09-01T00:00:00"/>
    <m/>
    <d v="2020-01-05T00:00:00"/>
    <x v="13"/>
    <n v="35"/>
  </r>
  <r>
    <n v="26495"/>
    <s v="26.D.H.F."/>
    <s v="จิรภา ชูศรีเสริฐ"/>
    <s v="5601001"/>
    <s v="หญิง"/>
    <n v="34"/>
    <n v="10"/>
    <s v="ค้าขาย"/>
    <s v="161"/>
    <x v="6"/>
    <x v="103"/>
    <x v="2"/>
    <x v="2"/>
    <s v="โพธิ์ชัย"/>
    <d v="2020-06-29T00:00:00"/>
    <d v="2020-07-01T00:00:00"/>
    <m/>
    <d v="2020-01-05T00:00:00"/>
    <x v="7"/>
    <n v="26"/>
  </r>
  <r>
    <n v="656"/>
    <s v="26.D.H.F."/>
    <s v="จิรวัฒน์ ฮวนชาตรี"/>
    <m/>
    <s v="ชาย"/>
    <n v="20"/>
    <n v="0"/>
    <s v="นักเรียน"/>
    <s v="1"/>
    <x v="8"/>
    <x v="104"/>
    <x v="68"/>
    <x v="17"/>
    <s v="เสลภูมิ"/>
    <d v="2020-01-01T00:00:00"/>
    <d v="2020-01-04T00:00:00"/>
    <m/>
    <d v="2020-01-05T00:00:00"/>
    <x v="34"/>
    <n v="0"/>
  </r>
  <r>
    <n v="8401"/>
    <s v="26.D.H.F."/>
    <s v="จิรสิน ภามนตรี"/>
    <s v="5700661"/>
    <s v="ชาย"/>
    <n v="16"/>
    <n v="5"/>
    <s v="นักเรียน"/>
    <s v="37"/>
    <x v="13"/>
    <x v="105"/>
    <x v="69"/>
    <x v="18"/>
    <s v="ศรีสมเด็จ"/>
    <d v="2020-01-30T00:00:00"/>
    <d v="2020-02-03T00:00:00"/>
    <m/>
    <d v="2020-01-05T00:00:00"/>
    <x v="29"/>
    <n v="4"/>
  </r>
  <r>
    <n v="20086"/>
    <s v="26.D.H.F."/>
    <s v="จิระศักดิ์ แสนยะมูล"/>
    <s v="5701126"/>
    <s v="ชาย"/>
    <n v="32"/>
    <n v="0"/>
    <s v="รับจ้าง,กรรมกร"/>
    <s v="21"/>
    <x v="0"/>
    <x v="77"/>
    <x v="70"/>
    <x v="18"/>
    <s v="ศรีสมเด็จ"/>
    <d v="2020-04-26T00:00:00"/>
    <d v="2020-05-01T00:00:00"/>
    <m/>
    <d v="2020-01-05T00:00:00"/>
    <x v="27"/>
    <n v="17"/>
  </r>
  <r>
    <n v="23002"/>
    <s v="26.D.H.F."/>
    <s v="จิรัญญา อุ่นคำ"/>
    <s v="570002398"/>
    <s v="หญิง"/>
    <n v="6"/>
    <n v="3"/>
    <s v="นักเรียน"/>
    <s v="33"/>
    <x v="12"/>
    <x v="106"/>
    <x v="33"/>
    <x v="9"/>
    <s v="พนมไพร"/>
    <d v="2020-06-13T00:00:00"/>
    <d v="2020-06-13T00:00:00"/>
    <m/>
    <d v="2020-01-05T00:00:00"/>
    <x v="35"/>
    <n v="23"/>
  </r>
  <r>
    <n v="39173"/>
    <s v="26.D.H.F."/>
    <s v="จิราพร สีหานาม"/>
    <s v="104846"/>
    <s v="หญิง"/>
    <n v="10"/>
    <n v="0"/>
    <s v="นักเรียน"/>
    <s v="33"/>
    <x v="9"/>
    <x v="107"/>
    <x v="28"/>
    <x v="13"/>
    <s v="อาจสามารถ"/>
    <d v="2020-09-11T00:00:00"/>
    <d v="2020-09-16T00:00:00"/>
    <m/>
    <d v="2020-01-05T00:00:00"/>
    <x v="32"/>
    <n v="36"/>
  </r>
  <r>
    <n v="27618"/>
    <s v="26.D.H.F."/>
    <s v="จิราภรณ์ พลเยี่ยม"/>
    <s v="000097496"/>
    <s v="หญิง"/>
    <n v="18"/>
    <n v="3"/>
    <s v="นักเรียน"/>
    <s v="28"/>
    <x v="14"/>
    <x v="108"/>
    <x v="71"/>
    <x v="5"/>
    <s v="โพนทอง"/>
    <d v="2020-07-11T00:00:00"/>
    <d v="2020-07-15T00:00:00"/>
    <m/>
    <d v="2020-01-05T00:00:00"/>
    <x v="9"/>
    <n v="27"/>
  </r>
  <r>
    <n v="33327"/>
    <s v="26.D.H.F."/>
    <s v="จิรายุต์ บัวระบัติ"/>
    <s v="895074"/>
    <s v="ชาย"/>
    <n v="7"/>
    <n v="11"/>
    <s v="นักเรียน"/>
    <s v="3  ลำห้วยเหนือ"/>
    <x v="6"/>
    <x v="109"/>
    <x v="21"/>
    <x v="3"/>
    <s v="ร้อยเอ็ด"/>
    <d v="2020-08-13T00:00:00"/>
    <d v="2020-08-18T00:00:00"/>
    <m/>
    <d v="2020-01-05T00:00:00"/>
    <x v="21"/>
    <n v="32"/>
  </r>
  <r>
    <n v="27764"/>
    <s v="26.D.H.F."/>
    <s v="จีรทีปต์ ศรีหงส์"/>
    <s v="1172524"/>
    <s v="ชาย"/>
    <n v="1"/>
    <n v="2"/>
    <s v="ไม่ทราบอาชีพ/ในปกครอง"/>
    <s v="67"/>
    <x v="12"/>
    <x v="110"/>
    <x v="67"/>
    <x v="11"/>
    <s v="ร้อยเอ็ด"/>
    <d v="2020-07-09T00:00:00"/>
    <d v="2020-07-13T00:00:00"/>
    <m/>
    <d v="2020-01-05T00:00:00"/>
    <x v="9"/>
    <n v="27"/>
  </r>
  <r>
    <n v="22365"/>
    <s v="26.D.H.F."/>
    <s v="จีรนันท์ วิเศษศรี"/>
    <s v="5111419"/>
    <s v="หญิง"/>
    <n v="11"/>
    <n v="7"/>
    <s v="นักเรียน"/>
    <s v="26"/>
    <x v="16"/>
    <x v="82"/>
    <x v="60"/>
    <x v="0"/>
    <s v="หนองพอก"/>
    <d v="2020-06-03T00:00:00"/>
    <d v="2020-06-07T00:00:00"/>
    <m/>
    <d v="2020-01-05T00:00:00"/>
    <x v="35"/>
    <n v="22"/>
  </r>
  <r>
    <n v="12126"/>
    <s v="26.D.H.F."/>
    <s v="จีรภัทร ประสานทอง"/>
    <s v="1154341"/>
    <s v="ชาย"/>
    <n v="1"/>
    <n v="6"/>
    <s v="ไม่ทราบอาชีพ/ในปกครอง"/>
    <s v="149"/>
    <x v="20"/>
    <x v="72"/>
    <x v="34"/>
    <x v="3"/>
    <s v="ร้อยเอ็ด"/>
    <d v="2020-02-18T00:00:00"/>
    <d v="2020-02-23T00:00:00"/>
    <m/>
    <d v="2020-01-05T00:00:00"/>
    <x v="19"/>
    <n v="7"/>
  </r>
  <r>
    <n v="32877"/>
    <s v="26.D.H.F."/>
    <s v="จีรวัฒน์ สุชายสง"/>
    <s v="1176064"/>
    <s v="ชาย"/>
    <n v="25"/>
    <n v="3"/>
    <s v="รับจ้าง,กรรมกร"/>
    <s v="79"/>
    <x v="12"/>
    <x v="30"/>
    <x v="72"/>
    <x v="13"/>
    <s v="ร้อยเอ็ด"/>
    <d v="2020-08-10T00:00:00"/>
    <d v="2020-08-15T00:00:00"/>
    <m/>
    <d v="2020-01-05T00:00:00"/>
    <x v="0"/>
    <n v="32"/>
  </r>
  <r>
    <n v="13177"/>
    <s v="26.D.H.F."/>
    <s v="ฉวีวรรณ คำพลงาม"/>
    <s v="673224"/>
    <s v="หญิง"/>
    <n v="52"/>
    <n v="9"/>
    <s v="งานบ้าน"/>
    <s v="71"/>
    <x v="8"/>
    <x v="111"/>
    <x v="73"/>
    <x v="17"/>
    <s v="ร้อยเอ็ด"/>
    <d v="2020-02-19T00:00:00"/>
    <d v="2020-02-23T00:00:00"/>
    <m/>
    <d v="2020-01-05T00:00:00"/>
    <x v="19"/>
    <n v="7"/>
  </r>
  <r>
    <n v="34468"/>
    <s v="26.D.H.F."/>
    <s v="ฉันท์ แสนปาง"/>
    <s v="610000886"/>
    <s v="ชาย"/>
    <n v="38"/>
    <n v="9"/>
    <s v="เกษตร"/>
    <s v="131"/>
    <x v="14"/>
    <x v="112"/>
    <x v="58"/>
    <x v="12"/>
    <s v="หนองฮี"/>
    <d v="2020-08-24T00:00:00"/>
    <d v="2020-08-24T00:00:00"/>
    <m/>
    <d v="2020-01-05T00:00:00"/>
    <x v="2"/>
    <n v="34"/>
  </r>
  <r>
    <n v="19000"/>
    <s v="26.D.H.F."/>
    <s v="ชนะชัย แดนดงยิ่ง"/>
    <s v="5604602"/>
    <s v="ชาย"/>
    <n v="7"/>
    <n v="9"/>
    <s v="นักเรียน"/>
    <s v="88"/>
    <x v="6"/>
    <x v="113"/>
    <x v="29"/>
    <x v="2"/>
    <s v="โพธิ์ชัย"/>
    <d v="2020-05-05T00:00:00"/>
    <d v="2020-05-05T00:00:00"/>
    <m/>
    <d v="2020-01-05T00:00:00"/>
    <x v="14"/>
    <n v="18"/>
  </r>
  <r>
    <n v="31889"/>
    <s v="26.D.H.F."/>
    <s v="ชนะพล กุดดู่เดิม"/>
    <s v="700952"/>
    <s v="ชาย"/>
    <n v="12"/>
    <n v="0"/>
    <s v="นักเรียน"/>
    <s v="16"/>
    <x v="2"/>
    <x v="114"/>
    <x v="36"/>
    <x v="17"/>
    <s v="ร้อยเอ็ด"/>
    <d v="2020-08-05T00:00:00"/>
    <d v="2020-08-05T00:00:00"/>
    <m/>
    <d v="2020-01-05T00:00:00"/>
    <x v="26"/>
    <n v="31"/>
  </r>
  <r>
    <n v="27213"/>
    <s v="26.D.H.F."/>
    <s v="ชนัญชิดา ศรีพลัง"/>
    <s v="550003141"/>
    <s v="หญิง"/>
    <n v="7"/>
    <n v="7"/>
    <s v="นักเรียน"/>
    <s v="151"/>
    <x v="2"/>
    <x v="80"/>
    <x v="58"/>
    <x v="12"/>
    <s v="หนองฮี"/>
    <d v="2020-07-07T00:00:00"/>
    <d v="2020-07-10T00:00:00"/>
    <m/>
    <d v="2020-01-05T00:00:00"/>
    <x v="12"/>
    <n v="27"/>
  </r>
  <r>
    <n v="12477"/>
    <s v="26.D.H.F."/>
    <s v="ชนัญญา นาคจำศิล"/>
    <s v="629135"/>
    <s v="หญิง"/>
    <n v="13"/>
    <n v="0"/>
    <s v="นักเรียน"/>
    <s v="73"/>
    <x v="6"/>
    <x v="115"/>
    <x v="67"/>
    <x v="11"/>
    <s v="ร้อยเอ็ด"/>
    <d v="2020-03-01T00:00:00"/>
    <d v="2020-03-07T00:00:00"/>
    <m/>
    <d v="2020-01-05T00:00:00"/>
    <x v="24"/>
    <n v="9"/>
  </r>
  <r>
    <n v="33272"/>
    <s v="26.D.H.F."/>
    <s v="ชนาธิป เกษมธีระสมบูรณ์"/>
    <s v="75141"/>
    <s v="ชาย"/>
    <n v="16"/>
    <n v="0"/>
    <s v="นักเรียน"/>
    <s v="75"/>
    <x v="12"/>
    <x v="17"/>
    <x v="28"/>
    <x v="13"/>
    <s v="อาจสามารถ"/>
    <d v="2020-07-31T00:00:00"/>
    <d v="2020-08-03T00:00:00"/>
    <m/>
    <d v="2020-01-05T00:00:00"/>
    <x v="26"/>
    <n v="30"/>
  </r>
  <r>
    <n v="11462"/>
    <s v="26.D.H.F."/>
    <s v="ชนายุ คำพลงาม"/>
    <s v="1009069"/>
    <s v="ชาย"/>
    <n v="34"/>
    <n v="0"/>
    <s v="เกษตร"/>
    <s v="311"/>
    <x v="19"/>
    <x v="116"/>
    <x v="13"/>
    <x v="3"/>
    <s v="ร้อยเอ็ด"/>
    <d v="2020-02-21T00:00:00"/>
    <d v="2020-02-22T00:00:00"/>
    <m/>
    <d v="2020-01-05T00:00:00"/>
    <x v="33"/>
    <n v="7"/>
  </r>
  <r>
    <n v="31609"/>
    <s v="26.D.H.F."/>
    <s v="ชลดา อุทุมภา"/>
    <s v="147800"/>
    <s v="หญิง"/>
    <n v="13"/>
    <n v="7"/>
    <s v="นักเรียน"/>
    <s v="138"/>
    <x v="7"/>
    <x v="117"/>
    <x v="32"/>
    <x v="5"/>
    <s v="โพนทอง"/>
    <d v="2020-08-06T00:00:00"/>
    <d v="2020-08-12T00:00:00"/>
    <m/>
    <d v="2020-01-05T00:00:00"/>
    <x v="0"/>
    <n v="31"/>
  </r>
  <r>
    <n v="28971"/>
    <s v="26.D.H.F."/>
    <s v="ชลธิชา เสาว์โมกข์"/>
    <s v="450022052"/>
    <s v="หญิง"/>
    <n v="32"/>
    <n v="0"/>
    <s v="รับจ้าง,กรรมกร"/>
    <s v="9"/>
    <x v="0"/>
    <x v="118"/>
    <x v="27"/>
    <x v="12"/>
    <s v="หนองฮี"/>
    <d v="2020-07-20T00:00:00"/>
    <d v="2020-07-20T00:00:00"/>
    <m/>
    <d v="2020-01-05T00:00:00"/>
    <x v="11"/>
    <n v="29"/>
  </r>
  <r>
    <n v="16282"/>
    <s v="26.D.H.F."/>
    <s v="ชลธิชา แดงดี"/>
    <s v="5704947"/>
    <s v="หญิง"/>
    <n v="17"/>
    <n v="0"/>
    <s v="นักเรียน"/>
    <s v="49"/>
    <x v="10"/>
    <x v="119"/>
    <x v="74"/>
    <x v="13"/>
    <s v="เมืองสรวง"/>
    <d v="2020-04-02T00:00:00"/>
    <d v="2020-04-05T00:00:00"/>
    <m/>
    <d v="2020-01-05T00:00:00"/>
    <x v="30"/>
    <n v="13"/>
  </r>
  <r>
    <n v="25668"/>
    <s v="26.D.H.F."/>
    <s v="ชลธิรา โพธิ์สาขา"/>
    <s v="510004086"/>
    <s v="หญิง"/>
    <n v="11"/>
    <n v="7"/>
    <s v="นักเรียน"/>
    <s v="82"/>
    <x v="6"/>
    <x v="41"/>
    <x v="33"/>
    <x v="9"/>
    <s v="พนมไพร"/>
    <d v="2020-06-25T00:00:00"/>
    <d v="2020-06-26T00:00:00"/>
    <m/>
    <d v="2020-01-05T00:00:00"/>
    <x v="15"/>
    <n v="25"/>
  </r>
  <r>
    <n v="33113"/>
    <s v="26.D.H.F."/>
    <s v="ชลนิชา ศรีสวาสดิ์"/>
    <s v="1175856"/>
    <s v="หญิง"/>
    <n v="6"/>
    <n v="9"/>
    <s v="นักเรียน"/>
    <s v="83"/>
    <x v="11"/>
    <x v="120"/>
    <x v="59"/>
    <x v="13"/>
    <s v="ร้อยเอ็ด"/>
    <d v="2020-08-09T00:00:00"/>
    <d v="2020-08-14T00:00:00"/>
    <m/>
    <d v="2020-01-05T00:00:00"/>
    <x v="0"/>
    <n v="32"/>
  </r>
  <r>
    <n v="26064"/>
    <s v="26.D.H.F."/>
    <s v="ชลิดา แก้วพิลา"/>
    <s v="6301726"/>
    <s v="หญิง"/>
    <n v="18"/>
    <n v="0"/>
    <s v="นักเรียน"/>
    <s v="58"/>
    <x v="2"/>
    <x v="39"/>
    <x v="25"/>
    <x v="11"/>
    <s v="เกษตรวิสัย"/>
    <d v="2020-06-11T00:00:00"/>
    <d v="2020-06-14T00:00:00"/>
    <m/>
    <d v="2020-01-05T00:00:00"/>
    <x v="4"/>
    <n v="23"/>
  </r>
  <r>
    <n v="11460"/>
    <s v="26.D.H.F."/>
    <s v="ชลิดา คำพลงาม"/>
    <s v="866851"/>
    <s v="หญิง"/>
    <n v="32"/>
    <n v="0"/>
    <s v="เกษตร"/>
    <s v="311"/>
    <x v="19"/>
    <x v="116"/>
    <x v="13"/>
    <x v="3"/>
    <s v="ร้อยเอ็ด"/>
    <d v="2020-02-21T00:00:00"/>
    <d v="2020-02-21T00:00:00"/>
    <m/>
    <d v="2020-01-05T00:00:00"/>
    <x v="33"/>
    <n v="7"/>
  </r>
  <r>
    <n v="18034"/>
    <s v="26.D.H.F."/>
    <s v="ชวน ไชยแสง"/>
    <s v="630000656"/>
    <s v="ชาย"/>
    <n v="25"/>
    <n v="4"/>
    <s v="เกษตร"/>
    <s v="31"/>
    <x v="0"/>
    <x v="121"/>
    <x v="45"/>
    <x v="15"/>
    <s v="เมยวดี"/>
    <d v="2020-04-25T00:00:00"/>
    <d v="2020-04-25T00:00:00"/>
    <m/>
    <d v="2020-01-05T00:00:00"/>
    <x v="20"/>
    <n v="16"/>
  </r>
  <r>
    <n v="36465"/>
    <s v="26.D.H.F."/>
    <s v="ชัชวาล นามมณี"/>
    <s v="312854"/>
    <s v="ชาย"/>
    <n v="19"/>
    <n v="8"/>
    <s v="นักเรียน"/>
    <s v="296"/>
    <x v="5"/>
    <x v="39"/>
    <x v="75"/>
    <x v="3"/>
    <s v="ร้อยเอ็ด"/>
    <d v="2020-09-04T00:00:00"/>
    <d v="2020-09-04T00:00:00"/>
    <m/>
    <d v="2020-01-05T00:00:00"/>
    <x v="13"/>
    <n v="35"/>
  </r>
  <r>
    <n v="35061"/>
    <s v="26.D.H.F."/>
    <s v="ชัยธวัช เวียงนนท์"/>
    <s v="1116873"/>
    <s v="ชาย"/>
    <n v="3"/>
    <n v="10"/>
    <s v="ไม่ทราบอาชีพ/ในปกครอง"/>
    <s v="99"/>
    <x v="0"/>
    <x v="122"/>
    <x v="22"/>
    <x v="10"/>
    <s v="ร้อยเอ็ด"/>
    <d v="2020-08-24T00:00:00"/>
    <d v="2020-08-28T00:00:00"/>
    <m/>
    <d v="2020-01-05T00:00:00"/>
    <x v="2"/>
    <n v="34"/>
  </r>
  <r>
    <n v="29509"/>
    <s v="26.D.H.F."/>
    <s v="ชัยภัทร แดนนารินทร์"/>
    <s v="5604951"/>
    <s v="ชาย"/>
    <n v="7"/>
    <n v="1"/>
    <s v="นักเรียน"/>
    <s v="109"/>
    <x v="6"/>
    <x v="103"/>
    <x v="2"/>
    <x v="2"/>
    <s v="โพธิ์ชัย"/>
    <d v="2020-07-25T00:00:00"/>
    <d v="2020-07-25T00:00:00"/>
    <m/>
    <d v="2020-01-05T00:00:00"/>
    <x v="11"/>
    <n v="29"/>
  </r>
  <r>
    <n v="15593"/>
    <s v="26.D.H.F."/>
    <s v="ชัยสิทธิ์ แสงวงษ์"/>
    <s v="5401443"/>
    <s v="ชาย"/>
    <n v="16"/>
    <n v="1"/>
    <s v="นักเรียน"/>
    <s v="31"/>
    <x v="14"/>
    <x v="123"/>
    <x v="60"/>
    <x v="0"/>
    <s v="หนองพอก"/>
    <d v="2020-03-21T00:00:00"/>
    <d v="2020-03-27T00:00:00"/>
    <m/>
    <d v="2020-01-05T00:00:00"/>
    <x v="36"/>
    <n v="11"/>
  </r>
  <r>
    <n v="32878"/>
    <s v="26.D.H.F."/>
    <s v="ชาคริต คล้ายปาน"/>
    <s v="233676"/>
    <s v="ชาย"/>
    <n v="20"/>
    <n v="0"/>
    <s v="นักเรียน"/>
    <s v="293/421"/>
    <x v="10"/>
    <x v="124"/>
    <x v="23"/>
    <x v="3"/>
    <s v="ร้อยเอ็ด"/>
    <d v="2020-08-10T00:00:00"/>
    <d v="2020-08-12T00:00:00"/>
    <m/>
    <d v="2020-01-05T00:00:00"/>
    <x v="0"/>
    <n v="32"/>
  </r>
  <r>
    <n v="9173"/>
    <s v="26.D.H.F."/>
    <s v="ชาญณรงค์ ตรีกุล"/>
    <s v="207807"/>
    <s v="ชาย"/>
    <n v="19"/>
    <n v="0"/>
    <s v="นักเรียน"/>
    <s v="29"/>
    <x v="9"/>
    <x v="125"/>
    <x v="61"/>
    <x v="10"/>
    <s v="ร้อยเอ็ด"/>
    <d v="2020-02-07T00:00:00"/>
    <d v="2020-02-12T00:00:00"/>
    <m/>
    <d v="2020-01-05T00:00:00"/>
    <x v="37"/>
    <n v="5"/>
  </r>
  <r>
    <n v="12476"/>
    <s v="26.D.H.F."/>
    <s v="ชาญณรงค์ หนูสุวรรณ"/>
    <s v="6005169"/>
    <s v="ชาย"/>
    <n v="12"/>
    <n v="6"/>
    <s v="นักเรียน"/>
    <s v="11"/>
    <x v="13"/>
    <x v="59"/>
    <x v="47"/>
    <x v="8"/>
    <s v="จตุรพักตรพิมาน"/>
    <d v="2020-03-03T00:00:00"/>
    <d v="2020-03-03T00:00:00"/>
    <m/>
    <d v="2020-01-05T00:00:00"/>
    <x v="24"/>
    <n v="9"/>
  </r>
  <r>
    <n v="26601"/>
    <s v="26.D.H.F."/>
    <s v="ชานนท์ จันทะวงศ์ฤทธิ์"/>
    <m/>
    <s v="ชาย"/>
    <n v="11"/>
    <n v="0"/>
    <s v="นักเรียน"/>
    <s v="668"/>
    <x v="21"/>
    <x v="126"/>
    <x v="13"/>
    <x v="3"/>
    <s v="ร้อยเอ็ดธนบุรี"/>
    <d v="2020-07-05T00:00:00"/>
    <d v="2020-07-09T00:00:00"/>
    <m/>
    <d v="2020-01-05T00:00:00"/>
    <x v="12"/>
    <n v="27"/>
  </r>
  <r>
    <n v="31630"/>
    <s v="26.D.H.F."/>
    <s v="ชานิกร แสนศรี"/>
    <s v="5400376"/>
    <s v="หญิง"/>
    <n v="44"/>
    <n v="0"/>
    <s v="รับจ้าง,กรรมกร"/>
    <s v="24"/>
    <x v="12"/>
    <x v="25"/>
    <x v="17"/>
    <x v="7"/>
    <s v="เกษตรวิสัย"/>
    <d v="2020-07-13T00:00:00"/>
    <d v="2020-07-16T00:00:00"/>
    <m/>
    <d v="2020-01-05T00:00:00"/>
    <x v="9"/>
    <n v="28"/>
  </r>
  <r>
    <n v="18222"/>
    <s v="26.D.H.F."/>
    <s v="ชิดชนก อรรคคำ"/>
    <s v="550015957"/>
    <s v="หญิง"/>
    <n v="12"/>
    <n v="8"/>
    <s v="นักเรียน"/>
    <s v="95"/>
    <x v="8"/>
    <x v="68"/>
    <x v="51"/>
    <x v="10"/>
    <s v="จุรีเวช"/>
    <d v="2020-04-24T00:00:00"/>
    <d v="2020-04-26T00:00:00"/>
    <m/>
    <d v="2020-01-05T00:00:00"/>
    <x v="27"/>
    <n v="16"/>
  </r>
  <r>
    <n v="22093"/>
    <s v="26.D.H.F."/>
    <s v="ชินวัตร ผานุมาตร์"/>
    <s v="440070862"/>
    <s v="ชาย"/>
    <n v="19"/>
    <n v="1"/>
    <s v="นักเรียน"/>
    <s v="56"/>
    <x v="7"/>
    <x v="4"/>
    <x v="4"/>
    <x v="1"/>
    <s v="สุวรรณภูมิ"/>
    <d v="2020-05-21T00:00:00"/>
    <d v="2020-05-23T00:00:00"/>
    <m/>
    <d v="2020-01-05T00:00:00"/>
    <x v="6"/>
    <n v="20"/>
  </r>
  <r>
    <n v="34939"/>
    <s v="26.D.H.F."/>
    <s v="ชินวุฒิ จากกิ่ง"/>
    <s v="520153796"/>
    <s v="ชาย"/>
    <n v="10"/>
    <n v="11"/>
    <s v="นักเรียน"/>
    <s v="82/1"/>
    <x v="5"/>
    <x v="127"/>
    <x v="76"/>
    <x v="1"/>
    <s v="สุวรรณภูมิ"/>
    <d v="2020-08-23T00:00:00"/>
    <d v="2020-08-27T00:00:00"/>
    <m/>
    <d v="2020-01-05T00:00:00"/>
    <x v="2"/>
    <n v="34"/>
  </r>
  <r>
    <n v="40491"/>
    <s v="26.D.H.F."/>
    <s v="ชินวุฒิ นาแซง"/>
    <s v="5703730"/>
    <s v="ชาย"/>
    <n v="12"/>
    <n v="0"/>
    <s v="นักเรียน"/>
    <s v="98"/>
    <x v="2"/>
    <x v="76"/>
    <x v="17"/>
    <x v="7"/>
    <s v="เกษตรวิสัย"/>
    <d v="2020-09-23T00:00:00"/>
    <d v="2020-09-28T00:00:00"/>
    <m/>
    <d v="2020-01-05T00:00:00"/>
    <x v="10"/>
    <n v="38"/>
  </r>
  <r>
    <n v="28936"/>
    <s v="26.D.H.F."/>
    <s v="ชิษณุพงค์ กิจการนา"/>
    <s v="680808"/>
    <s v="ชาย"/>
    <n v="16"/>
    <n v="11"/>
    <s v="นักเรียน"/>
    <s v="15"/>
    <x v="13"/>
    <x v="128"/>
    <x v="7"/>
    <x v="6"/>
    <s v="ร้อยเอ็ด"/>
    <d v="2020-07-11T00:00:00"/>
    <d v="2020-07-15T00:00:00"/>
    <m/>
    <d v="2020-01-05T00:00:00"/>
    <x v="9"/>
    <n v="27"/>
  </r>
  <r>
    <n v="8818"/>
    <s v="26.D.H.F."/>
    <s v="ชุติกาญจน์ อรัญมิตร"/>
    <s v="5801160"/>
    <s v="หญิง"/>
    <n v="12"/>
    <n v="6"/>
    <s v="นักเรียน"/>
    <s v="67"/>
    <x v="13"/>
    <x v="105"/>
    <x v="69"/>
    <x v="18"/>
    <s v="ศรีสมเด็จ"/>
    <d v="2020-01-30T00:00:00"/>
    <d v="2020-02-04T00:00:00"/>
    <m/>
    <d v="2020-01-05T00:00:00"/>
    <x v="29"/>
    <n v="4"/>
  </r>
  <r>
    <n v="36492"/>
    <s v="26.D.H.F."/>
    <s v="ชุติมา พงษ์สุวรรณ์"/>
    <s v="6301308"/>
    <s v="หญิง"/>
    <n v="28"/>
    <n v="11"/>
    <s v="รับจ้าง,กรรมกร"/>
    <s v="10/1"/>
    <x v="10"/>
    <x v="7"/>
    <x v="7"/>
    <x v="6"/>
    <s v="เชียงขวัญ"/>
    <d v="2020-09-05T00:00:00"/>
    <d v="2020-09-08T00:00:00"/>
    <m/>
    <d v="2020-01-05T00:00:00"/>
    <x v="5"/>
    <n v="35"/>
  </r>
  <r>
    <n v="21160"/>
    <s v="26.D.H.F."/>
    <s v="ชุติมา สายรัตน์"/>
    <s v="1168000"/>
    <s v="หญิง"/>
    <n v="14"/>
    <n v="9"/>
    <s v="นักเรียน"/>
    <s v="63"/>
    <x v="14"/>
    <x v="129"/>
    <x v="45"/>
    <x v="15"/>
    <s v="ร้อยเอ็ด"/>
    <d v="2020-05-16T00:00:00"/>
    <d v="2020-05-19T00:00:00"/>
    <m/>
    <d v="2020-01-05T00:00:00"/>
    <x v="6"/>
    <n v="19"/>
  </r>
  <r>
    <n v="35331"/>
    <s v="26.D.H.F."/>
    <s v="ชูชัย มาตยกิจ"/>
    <s v="698973"/>
    <s v="ชาย"/>
    <n v="12"/>
    <n v="1"/>
    <s v="นักเรียน"/>
    <s v="67"/>
    <x v="14"/>
    <x v="130"/>
    <x v="22"/>
    <x v="10"/>
    <s v="ร้อยเอ็ด"/>
    <d v="2020-08-26T00:00:00"/>
    <d v="2020-08-30T00:00:00"/>
    <m/>
    <d v="2020-01-05T00:00:00"/>
    <x v="13"/>
    <n v="34"/>
  </r>
  <r>
    <n v="26844"/>
    <s v="26.D.H.F."/>
    <s v="ฐาปนี แสนนอก"/>
    <s v="0046182"/>
    <s v="หญิง"/>
    <n v="18"/>
    <n v="4"/>
    <s v="นักเรียน"/>
    <s v="38"/>
    <x v="16"/>
    <x v="131"/>
    <x v="77"/>
    <x v="17"/>
    <s v="ธวัชบุรี"/>
    <d v="2020-07-01T00:00:00"/>
    <d v="2020-07-05T00:00:00"/>
    <m/>
    <d v="2020-01-05T00:00:00"/>
    <x v="12"/>
    <n v="26"/>
  </r>
  <r>
    <n v="20087"/>
    <s v="26.D.H.F."/>
    <s v="ฐิติกาญจน์ จันทะดวง"/>
    <s v="5700066"/>
    <s v="หญิง"/>
    <n v="22"/>
    <n v="1"/>
    <s v="รับจ้าง,กรรมกร"/>
    <s v="5"/>
    <x v="8"/>
    <x v="132"/>
    <x v="43"/>
    <x v="18"/>
    <s v="ศรีสมเด็จ"/>
    <d v="2020-04-28T00:00:00"/>
    <d v="2020-04-30T00:00:00"/>
    <m/>
    <d v="2020-01-05T00:00:00"/>
    <x v="27"/>
    <n v="17"/>
  </r>
  <r>
    <n v="10616"/>
    <s v="26.D.H.F."/>
    <s v="ณฐกฤต ศรีไกรรส"/>
    <s v="309397"/>
    <s v="ชาย"/>
    <n v="19"/>
    <n v="2"/>
    <s v="นักเรียน"/>
    <s v="374/1  รณชัยชาญยุทธ"/>
    <x v="5"/>
    <x v="29"/>
    <x v="21"/>
    <x v="3"/>
    <s v="ร้อยเอ็ด"/>
    <d v="2020-02-15T00:00:00"/>
    <d v="2020-02-18T00:00:00"/>
    <m/>
    <d v="2020-01-05T00:00:00"/>
    <x v="33"/>
    <n v="6"/>
  </r>
  <r>
    <n v="15935"/>
    <s v="26.D.H.F."/>
    <s v="ณภัทร์ คำแสนเดช"/>
    <s v="574249"/>
    <s v="หญิง"/>
    <n v="14"/>
    <n v="2"/>
    <s v="นักเรียน"/>
    <s v="51/1"/>
    <x v="16"/>
    <x v="133"/>
    <x v="78"/>
    <x v="18"/>
    <s v="ร้อยเอ็ด"/>
    <d v="2020-03-24T00:00:00"/>
    <d v="2020-03-26T00:00:00"/>
    <m/>
    <d v="2020-01-05T00:00:00"/>
    <x v="36"/>
    <n v="12"/>
  </r>
  <r>
    <n v="28543"/>
    <s v="26.D.H.F."/>
    <s v="ณภัทร สีดาพาลี"/>
    <s v="460087803"/>
    <s v="ชาย"/>
    <n v="18"/>
    <n v="2"/>
    <s v="นักเรียน"/>
    <s v="194"/>
    <x v="11"/>
    <x v="134"/>
    <x v="4"/>
    <x v="1"/>
    <s v="สุวรรณภูมิ"/>
    <d v="2020-07-15T00:00:00"/>
    <d v="2020-07-17T00:00:00"/>
    <m/>
    <d v="2020-01-05T00:00:00"/>
    <x v="9"/>
    <n v="28"/>
  </r>
  <r>
    <n v="11459"/>
    <s v="26.D.H.F."/>
    <s v="ณรงค์เดช นนทะภา"/>
    <s v="952690"/>
    <s v="ชาย"/>
    <n v="6"/>
    <n v="8"/>
    <s v="นักเรียน"/>
    <s v="182"/>
    <x v="2"/>
    <x v="78"/>
    <x v="56"/>
    <x v="10"/>
    <s v="ร้อยเอ็ด"/>
    <d v="2020-03-04T00:00:00"/>
    <d v="2020-03-04T00:00:00"/>
    <m/>
    <d v="2020-01-05T00:00:00"/>
    <x v="24"/>
    <n v="9"/>
  </r>
  <r>
    <n v="27002"/>
    <s v="26.D.H.F."/>
    <s v="ณรงค์ฤทธิ์ เรืองดงยาง"/>
    <s v="5703063"/>
    <s v="ชาย"/>
    <n v="23"/>
    <n v="4"/>
    <s v="รับจ้าง,กรรมกร"/>
    <s v="29"/>
    <x v="2"/>
    <x v="135"/>
    <x v="79"/>
    <x v="8"/>
    <s v="จตุรพักตรพิมาน"/>
    <d v="2020-07-13T00:00:00"/>
    <d v="2020-07-13T00:00:00"/>
    <m/>
    <d v="2020-01-05T00:00:00"/>
    <x v="9"/>
    <n v="28"/>
  </r>
  <r>
    <n v="14129"/>
    <s v="26.D.H.F."/>
    <s v="ณฤณัณ ไทยด่อน"/>
    <s v="6201578"/>
    <s v="หญิง"/>
    <n v="17"/>
    <n v="7"/>
    <s v="นักเรียน"/>
    <s v="30"/>
    <x v="6"/>
    <x v="51"/>
    <x v="80"/>
    <x v="19"/>
    <s v="เมืองสรวง"/>
    <d v="2020-03-13T00:00:00"/>
    <d v="2020-03-17T00:00:00"/>
    <m/>
    <d v="2020-01-05T00:00:00"/>
    <x v="3"/>
    <n v="10"/>
  </r>
  <r>
    <n v="16115"/>
    <s v="26.D.H.F."/>
    <s v="ณัฌมน  จันทร์เหล่าหลวง"/>
    <s v="4445403"/>
    <s v="ชาย"/>
    <n v="23"/>
    <n v="0"/>
    <s v="รับจ้าง,กรรมกร"/>
    <s v="39"/>
    <x v="8"/>
    <x v="136"/>
    <x v="40"/>
    <x v="11"/>
    <s v="ปทุมรัตต์"/>
    <d v="2020-04-01T00:00:00"/>
    <d v="2020-04-05T00:00:00"/>
    <m/>
    <d v="2020-01-05T00:00:00"/>
    <x v="30"/>
    <n v="13"/>
  </r>
  <r>
    <n v="9793"/>
    <s v="26.D.H.F."/>
    <s v="ณัฎฐณิชา ชากัน"/>
    <s v="1159377"/>
    <s v="หญิง"/>
    <n v="9"/>
    <n v="5"/>
    <s v="นักเรียน"/>
    <s v="98"/>
    <x v="8"/>
    <x v="137"/>
    <x v="65"/>
    <x v="8"/>
    <s v="ร้อยเอ็ด"/>
    <d v="2020-01-17T00:00:00"/>
    <d v="2020-01-22T00:00:00"/>
    <m/>
    <d v="2020-01-05T00:00:00"/>
    <x v="38"/>
    <n v="2"/>
  </r>
  <r>
    <n v="10505"/>
    <s v="26.D.H.F."/>
    <s v="ณัฏฐพัชร เพชรเกษมสำราญ"/>
    <s v="0086026"/>
    <s v="หญิง"/>
    <n v="38"/>
    <n v="7"/>
    <s v="เกษตร"/>
    <s v="54"/>
    <x v="16"/>
    <x v="138"/>
    <x v="51"/>
    <x v="10"/>
    <s v="ธวัชบุรี"/>
    <d v="2020-02-15T00:00:00"/>
    <d v="2020-02-20T00:00:00"/>
    <m/>
    <d v="2020-01-05T00:00:00"/>
    <x v="33"/>
    <n v="6"/>
  </r>
  <r>
    <n v="37576"/>
    <s v="26.D.H.F."/>
    <s v="ณัฐชนน รัตนสมัย"/>
    <s v="162068"/>
    <s v="ชาย"/>
    <n v="12"/>
    <n v="0"/>
    <s v="นักเรียน"/>
    <s v="597"/>
    <x v="2"/>
    <x v="139"/>
    <x v="81"/>
    <x v="7"/>
    <s v="เกษตรวิสัย"/>
    <d v="2020-09-04T00:00:00"/>
    <d v="2020-09-09T00:00:00"/>
    <m/>
    <d v="2020-01-05T00:00:00"/>
    <x v="5"/>
    <n v="35"/>
  </r>
  <r>
    <n v="34704"/>
    <s v="26.D.H.F."/>
    <s v="ณัฐชนนท์ มหาวงค์"/>
    <s v="694685"/>
    <s v="ชาย"/>
    <n v="12"/>
    <n v="0"/>
    <s v="นักเรียน"/>
    <s v="81"/>
    <x v="3"/>
    <x v="3"/>
    <x v="3"/>
    <x v="3"/>
    <s v="ร้อยเอ็ด"/>
    <d v="2020-08-21T00:00:00"/>
    <d v="2020-08-24T00:00:00"/>
    <m/>
    <d v="2020-01-05T00:00:00"/>
    <x v="2"/>
    <n v="33"/>
  </r>
  <r>
    <n v="30751"/>
    <s v="26.D.H.F."/>
    <s v="ณัฐณิชา เหลาไชย"/>
    <s v="5704591"/>
    <s v="หญิง"/>
    <n v="6"/>
    <n v="8"/>
    <s v="นักเรียน"/>
    <s v="109"/>
    <x v="5"/>
    <x v="140"/>
    <x v="82"/>
    <x v="14"/>
    <s v="จังหาร"/>
    <d v="2020-07-30T00:00:00"/>
    <d v="2020-08-02T00:00:00"/>
    <m/>
    <d v="2020-01-05T00:00:00"/>
    <x v="26"/>
    <n v="30"/>
  </r>
  <r>
    <n v="38149"/>
    <s v="26.D.H.F."/>
    <s v="ณัฐณิชา แดงบุญเรือง"/>
    <s v="000044391"/>
    <s v="หญิง"/>
    <n v="10"/>
    <n v="9"/>
    <s v="นักเรียน"/>
    <s v="7"/>
    <x v="14"/>
    <x v="141"/>
    <x v="83"/>
    <x v="16"/>
    <s v="โพนทราย"/>
    <d v="2020-09-14T00:00:00"/>
    <d v="2020-09-17T00:00:00"/>
    <m/>
    <d v="2020-01-05T00:00:00"/>
    <x v="32"/>
    <n v="37"/>
  </r>
  <r>
    <n v="32360"/>
    <s v="26.D.H.F."/>
    <s v="ณัฐณิชา โพธิ์จักร"/>
    <s v="5406321"/>
    <s v="หญิง"/>
    <n v="15"/>
    <n v="0"/>
    <s v="นักเรียน"/>
    <s v="22/1"/>
    <x v="10"/>
    <x v="142"/>
    <x v="79"/>
    <x v="8"/>
    <s v="จตุรพักตรพิมาน"/>
    <d v="2020-08-14T00:00:00"/>
    <d v="2020-08-17T00:00:00"/>
    <m/>
    <d v="2020-01-05T00:00:00"/>
    <x v="21"/>
    <n v="32"/>
  </r>
  <r>
    <n v="40488"/>
    <s v="26.D.H.F."/>
    <s v="ณัฐธนพล หนองพล"/>
    <s v="120061"/>
    <s v="ชาย"/>
    <n v="18"/>
    <n v="0"/>
    <s v="นักเรียน"/>
    <s v="178"/>
    <x v="0"/>
    <x v="143"/>
    <x v="76"/>
    <x v="8"/>
    <s v="เกษตรวิสัย"/>
    <d v="2020-09-19T00:00:00"/>
    <d v="2020-09-22T00:00:00"/>
    <m/>
    <d v="2020-01-05T00:00:00"/>
    <x v="16"/>
    <n v="37"/>
  </r>
  <r>
    <n v="40389"/>
    <s v="26.D.H.F."/>
    <s v="ณัฐธิดา พระสว่าง"/>
    <s v="870339"/>
    <s v="หญิง"/>
    <n v="8"/>
    <n v="0"/>
    <s v="นักเรียน"/>
    <s v="บ้านเอื้ออาทร"/>
    <x v="10"/>
    <x v="124"/>
    <x v="23"/>
    <x v="3"/>
    <s v="ร้อยเอ็ด"/>
    <d v="2020-09-26T00:00:00"/>
    <d v="2020-10-01T00:00:00"/>
    <m/>
    <d v="2020-01-05T00:00:00"/>
    <x v="10"/>
    <n v="38"/>
  </r>
  <r>
    <n v="19834"/>
    <s v="26.D.H.F."/>
    <s v="ณัฐพร ช้อนพิมาย"/>
    <s v="480021999"/>
    <s v="หญิง"/>
    <n v="16"/>
    <n v="11"/>
    <s v="นักเรียน"/>
    <s v="99"/>
    <x v="14"/>
    <x v="112"/>
    <x v="58"/>
    <x v="12"/>
    <s v="หนองฮี"/>
    <d v="2020-05-14T00:00:00"/>
    <d v="2020-05-14T00:00:00"/>
    <m/>
    <d v="2020-01-05T00:00:00"/>
    <x v="22"/>
    <n v="19"/>
  </r>
  <r>
    <n v="35275"/>
    <s v="26.D.H.F."/>
    <s v="ณัฐพล ผิวเหลือง"/>
    <s v="590000370"/>
    <s v="ชาย"/>
    <n v="30"/>
    <n v="6"/>
    <s v="รับจ้าง,กรรมกร"/>
    <s v="115"/>
    <x v="13"/>
    <x v="144"/>
    <x v="25"/>
    <x v="11"/>
    <s v="พนมไพร"/>
    <d v="2020-09-02T00:00:00"/>
    <d v="2020-09-02T00:00:00"/>
    <m/>
    <d v="2020-01-05T00:00:00"/>
    <x v="13"/>
    <n v="35"/>
  </r>
  <r>
    <n v="30748"/>
    <s v="26.D.H.F."/>
    <s v="ณัฐภรณ์ โพธิ์จักร"/>
    <s v="5406652"/>
    <s v="หญิง"/>
    <n v="15"/>
    <n v="5"/>
    <s v="นักเรียน"/>
    <s v="53"/>
    <x v="14"/>
    <x v="145"/>
    <x v="79"/>
    <x v="8"/>
    <s v="จตุรพักตรพิมาน"/>
    <d v="2020-08-04T00:00:00"/>
    <d v="2020-08-06T00:00:00"/>
    <m/>
    <d v="2020-01-05T00:00:00"/>
    <x v="26"/>
    <n v="31"/>
  </r>
  <r>
    <n v="11461"/>
    <s v="26.D.H.F."/>
    <s v="ณัฐภูมิ เครืออยู่"/>
    <s v="915129"/>
    <s v="ชาย"/>
    <n v="6"/>
    <n v="10"/>
    <s v="นักเรียน"/>
    <s v="316"/>
    <x v="22"/>
    <x v="146"/>
    <x v="34"/>
    <x v="3"/>
    <s v="ร้อยเอ็ด"/>
    <d v="2020-02-17T00:00:00"/>
    <d v="2020-02-21T00:00:00"/>
    <m/>
    <d v="2020-01-05T00:00:00"/>
    <x v="33"/>
    <n v="7"/>
  </r>
  <r>
    <n v="32150"/>
    <s v="26.D.H.F."/>
    <s v="ณัฐยาลินี ศรีเคลือบ"/>
    <s v="140913"/>
    <s v="หญิง"/>
    <n v="14"/>
    <n v="0"/>
    <s v="นักเรียน"/>
    <s v="53"/>
    <x v="13"/>
    <x v="147"/>
    <x v="17"/>
    <x v="7"/>
    <s v="เกษตรวิสัย"/>
    <d v="2020-08-02T00:00:00"/>
    <d v="2020-08-05T00:00:00"/>
    <m/>
    <d v="2020-01-05T00:00:00"/>
    <x v="26"/>
    <n v="31"/>
  </r>
  <r>
    <n v="11773"/>
    <s v="26.D.H.F."/>
    <s v="ณัฐวุฒิ ตาเมือง"/>
    <s v="111779"/>
    <s v="ชาย"/>
    <n v="17"/>
    <n v="7"/>
    <s v="นักเรียน"/>
    <s v="34"/>
    <x v="0"/>
    <x v="148"/>
    <x v="30"/>
    <x v="5"/>
    <s v="โพนทอง"/>
    <d v="2020-03-02T00:00:00"/>
    <d v="2020-03-06T00:00:00"/>
    <m/>
    <d v="2020-01-05T00:00:00"/>
    <x v="24"/>
    <n v="9"/>
  </r>
  <r>
    <n v="18428"/>
    <s v="26.D.H.F."/>
    <s v="ณัฐวุฒิ ประเสริฐสังข์"/>
    <s v="211081"/>
    <s v="หญิง"/>
    <n v="46"/>
    <n v="0"/>
    <s v="รับจ้าง,กรรมกร"/>
    <s v="66"/>
    <x v="10"/>
    <x v="149"/>
    <x v="84"/>
    <x v="5"/>
    <s v="โพนทอง"/>
    <d v="2020-04-24T00:00:00"/>
    <d v="2020-04-30T00:00:00"/>
    <m/>
    <d v="2020-01-05T00:00:00"/>
    <x v="27"/>
    <n v="16"/>
  </r>
  <r>
    <n v="28267"/>
    <s v="26.D.H.F."/>
    <s v="ณิชากร โชติช่วง"/>
    <s v="798722"/>
    <s v="หญิง"/>
    <n v="9"/>
    <n v="10"/>
    <s v="นักเรียน"/>
    <s v="110"/>
    <x v="7"/>
    <x v="132"/>
    <x v="34"/>
    <x v="3"/>
    <s v="ร้อยเอ็ด"/>
    <d v="2020-07-11T00:00:00"/>
    <d v="2020-07-13T00:00:00"/>
    <m/>
    <d v="2020-01-05T00:00:00"/>
    <x v="9"/>
    <n v="27"/>
  </r>
  <r>
    <n v="5354"/>
    <s v="26.D.H.F."/>
    <s v="ดนุพร เพชรอินทร์"/>
    <s v="1159241"/>
    <s v="ชาย"/>
    <n v="15"/>
    <n v="0"/>
    <s v="นักเรียน"/>
    <s v="23"/>
    <x v="14"/>
    <x v="150"/>
    <x v="78"/>
    <x v="18"/>
    <s v="ร้อยเอ็ด"/>
    <d v="2020-01-17T00:00:00"/>
    <d v="2020-01-21T00:00:00"/>
    <m/>
    <d v="2020-01-05T00:00:00"/>
    <x v="38"/>
    <n v="2"/>
  </r>
  <r>
    <n v="4464"/>
    <s v="26.D.H.F."/>
    <s v="ตระกูล วงษาบุตร"/>
    <s v="371602"/>
    <s v="ชาย"/>
    <n v="17"/>
    <n v="11"/>
    <s v="นักเรียน"/>
    <s v="39"/>
    <x v="14"/>
    <x v="150"/>
    <x v="78"/>
    <x v="18"/>
    <s v="ร้อยเอ็ด"/>
    <d v="2020-01-11T00:00:00"/>
    <d v="2020-01-17T00:00:00"/>
    <m/>
    <d v="2020-01-05T00:00:00"/>
    <x v="39"/>
    <n v="1"/>
  </r>
  <r>
    <n v="33988"/>
    <s v="26.D.H.F."/>
    <s v="ทธิดา โอดรัมย์"/>
    <s v="5903401"/>
    <s v="หญิง"/>
    <n v="9"/>
    <n v="4"/>
    <s v="นักเรียน"/>
    <s v="24"/>
    <x v="10"/>
    <x v="67"/>
    <x v="2"/>
    <x v="2"/>
    <s v="โพธิ์ชัย"/>
    <d v="2020-08-23T00:00:00"/>
    <d v="2020-08-23T00:00:00"/>
    <m/>
    <d v="2020-01-05T00:00:00"/>
    <x v="2"/>
    <n v="34"/>
  </r>
  <r>
    <n v="29795"/>
    <s v="26.D.H.F."/>
    <s v="ทนกร ยิ้มสูงเนิน"/>
    <s v="269895"/>
    <s v="ชาย"/>
    <n v="18"/>
    <n v="0"/>
    <s v="นักเรียน"/>
    <s v="57"/>
    <x v="3"/>
    <x v="151"/>
    <x v="53"/>
    <x v="5"/>
    <s v="โพนทอง"/>
    <d v="2020-07-27T00:00:00"/>
    <d v="2020-07-30T00:00:00"/>
    <m/>
    <d v="2020-01-05T00:00:00"/>
    <x v="18"/>
    <n v="30"/>
  </r>
  <r>
    <n v="36617"/>
    <s v="26.D.H.F."/>
    <s v="ทวิช แก้วจิตร"/>
    <s v="937083"/>
    <s v="ชาย"/>
    <n v="6"/>
    <n v="0"/>
    <s v="นักเรียน"/>
    <s v="96"/>
    <x v="21"/>
    <x v="152"/>
    <x v="28"/>
    <x v="13"/>
    <s v="ร้อยเอ็ด"/>
    <d v="2020-09-03T00:00:00"/>
    <d v="2020-09-06T00:00:00"/>
    <m/>
    <d v="2020-01-05T00:00:00"/>
    <x v="5"/>
    <n v="35"/>
  </r>
  <r>
    <n v="41514"/>
    <s v="26.D.H.F."/>
    <s v="ทวี ลาหัวโทน"/>
    <s v="1118862"/>
    <s v="ชาย"/>
    <n v="46"/>
    <n v="10"/>
    <s v="ค้าขาย"/>
    <s v="90"/>
    <x v="10"/>
    <x v="153"/>
    <x v="54"/>
    <x v="13"/>
    <s v="ร้อยเอ็ด"/>
    <d v="2020-10-02T00:00:00"/>
    <d v="2020-10-05T00:00:00"/>
    <m/>
    <d v="2020-01-05T00:00:00"/>
    <x v="31"/>
    <n v="39"/>
  </r>
  <r>
    <n v="25831"/>
    <s v="26.D.H.F."/>
    <s v="ทองใบ บัวลอย"/>
    <s v="5106339"/>
    <s v="หญิง"/>
    <n v="43"/>
    <n v="9"/>
    <s v="รับจ้าง,กรรมกร"/>
    <s v="210"/>
    <x v="6"/>
    <x v="154"/>
    <x v="85"/>
    <x v="0"/>
    <s v="หนองพอก"/>
    <d v="2020-06-24T00:00:00"/>
    <d v="2020-06-27T00:00:00"/>
    <m/>
    <d v="2020-01-05T00:00:00"/>
    <x v="15"/>
    <n v="25"/>
  </r>
  <r>
    <n v="20808"/>
    <s v="26.D.H.F."/>
    <s v="ทองชัย แสนเสนา"/>
    <s v="105795"/>
    <s v="ชาย"/>
    <n v="50"/>
    <n v="7"/>
    <s v="รับจ้าง,กรรมกร"/>
    <s v="27"/>
    <x v="7"/>
    <x v="9"/>
    <x v="9"/>
    <x v="5"/>
    <s v="โพนทอง"/>
    <d v="2020-05-15T00:00:00"/>
    <d v="2020-05-24T00:00:00"/>
    <m/>
    <d v="2020-01-05T00:00:00"/>
    <x v="1"/>
    <n v="19"/>
  </r>
  <r>
    <n v="44978"/>
    <s v="26.D.H.F."/>
    <s v="ทักษิณ ชลโนราช"/>
    <s v="71924"/>
    <s v="ชาย"/>
    <n v="41"/>
    <n v="10"/>
    <s v="รับจ้าง,กรรมกร"/>
    <s v="134"/>
    <x v="18"/>
    <x v="155"/>
    <x v="86"/>
    <x v="3"/>
    <s v="ร้อยเอ็ด"/>
    <d v="2020-11-07T00:00:00"/>
    <d v="2020-11-09T00:00:00"/>
    <m/>
    <d v="2020-01-05T00:00:00"/>
    <x v="40"/>
    <n v="44"/>
  </r>
  <r>
    <n v="39170"/>
    <s v="26.D.H.F."/>
    <s v="ทัตสรวง โอนนอก"/>
    <s v="75795"/>
    <s v="ชาย"/>
    <n v="14"/>
    <n v="0"/>
    <s v="นักเรียน"/>
    <s v="60"/>
    <x v="12"/>
    <x v="30"/>
    <x v="72"/>
    <x v="13"/>
    <s v="อาจสามารถ"/>
    <d v="2020-08-11T00:00:00"/>
    <d v="2020-08-14T00:00:00"/>
    <m/>
    <d v="2020-01-05T00:00:00"/>
    <x v="0"/>
    <n v="32"/>
  </r>
  <r>
    <n v="33326"/>
    <s v="26.D.H.F."/>
    <s v="ทำนอง แก้วสุวรรณ"/>
    <s v="843409"/>
    <s v="ชาย"/>
    <n v="63"/>
    <n v="10"/>
    <s v="เกษตร"/>
    <s v="1"/>
    <x v="2"/>
    <x v="156"/>
    <x v="27"/>
    <x v="12"/>
    <s v="ร้อยเอ็ด"/>
    <d v="2020-08-14T00:00:00"/>
    <d v="2020-08-18T00:00:00"/>
    <m/>
    <d v="2020-01-05T00:00:00"/>
    <x v="21"/>
    <n v="32"/>
  </r>
  <r>
    <n v="23500"/>
    <s v="26.D.H.F."/>
    <s v="ทินกร ขุนาพรม"/>
    <s v="720257"/>
    <s v="ชาย"/>
    <n v="11"/>
    <n v="0"/>
    <s v="นักเรียน"/>
    <s v="94"/>
    <x v="16"/>
    <x v="157"/>
    <x v="87"/>
    <x v="1"/>
    <s v="ร้อยเอ็ด"/>
    <d v="2020-06-07T00:00:00"/>
    <d v="2020-06-11T00:00:00"/>
    <m/>
    <d v="2020-01-05T00:00:00"/>
    <x v="35"/>
    <n v="23"/>
  </r>
  <r>
    <n v="28868"/>
    <s v="26.D.H.F."/>
    <s v="ทิพย์สุดา กองแซง"/>
    <s v="5701106"/>
    <s v="หญิง"/>
    <n v="12"/>
    <n v="1"/>
    <s v="นักเรียน"/>
    <s v="38"/>
    <x v="12"/>
    <x v="158"/>
    <x v="14"/>
    <x v="6"/>
    <s v="เชียงขวัญ"/>
    <d v="2020-07-24T00:00:00"/>
    <d v="2020-07-24T00:00:00"/>
    <m/>
    <d v="2020-01-05T00:00:00"/>
    <x v="11"/>
    <n v="29"/>
  </r>
  <r>
    <n v="33989"/>
    <s v="26.D.H.F."/>
    <s v="ทิพวรรณ แสงสกุล"/>
    <s v="5601043"/>
    <s v="หญิง"/>
    <n v="19"/>
    <n v="0"/>
    <s v="นักเรียน"/>
    <s v="38"/>
    <x v="3"/>
    <x v="159"/>
    <x v="2"/>
    <x v="2"/>
    <s v="โพธิ์ชัย"/>
    <d v="2020-08-23T00:00:00"/>
    <d v="2020-08-23T00:00:00"/>
    <m/>
    <d v="2020-01-05T00:00:00"/>
    <x v="2"/>
    <n v="34"/>
  </r>
  <r>
    <n v="18083"/>
    <s v="26.D.H.F."/>
    <s v="ธเนศ ทิพบาง"/>
    <s v="1138681"/>
    <s v="ชาย"/>
    <n v="0"/>
    <n v="10"/>
    <s v="ไม่ทราบอาชีพ/ในปกครอง"/>
    <s v="58"/>
    <x v="12"/>
    <x v="160"/>
    <x v="86"/>
    <x v="3"/>
    <s v="ร้อยเอ็ด"/>
    <d v="2020-04-22T00:00:00"/>
    <d v="2020-04-24T00:00:00"/>
    <m/>
    <d v="2020-01-05T00:00:00"/>
    <x v="20"/>
    <n v="16"/>
  </r>
  <r>
    <n v="23287"/>
    <s v="26.D.H.F."/>
    <s v="ธณากร สีทาพุด"/>
    <s v="000128093"/>
    <s v="ชาย"/>
    <n v="15"/>
    <n v="6"/>
    <s v="นักเรียน"/>
    <s v="171"/>
    <x v="13"/>
    <x v="161"/>
    <x v="43"/>
    <x v="5"/>
    <s v="โพนทอง"/>
    <d v="2020-06-15T00:00:00"/>
    <d v="2020-06-15T00:00:00"/>
    <m/>
    <d v="2020-01-05T00:00:00"/>
    <x v="4"/>
    <n v="24"/>
  </r>
  <r>
    <n v="36776"/>
    <s v="26.D.H.F."/>
    <s v="ธนเดช พรมเปลว"/>
    <s v="1178065"/>
    <s v="ชาย"/>
    <n v="12"/>
    <n v="10"/>
    <s v="นักเรียน"/>
    <s v="338/26"/>
    <x v="14"/>
    <x v="48"/>
    <x v="34"/>
    <x v="3"/>
    <s v="ร้อยเอ็ด"/>
    <d v="2020-09-04T00:00:00"/>
    <d v="2020-09-08T00:00:00"/>
    <m/>
    <d v="2020-01-05T00:00:00"/>
    <x v="5"/>
    <n v="35"/>
  </r>
  <r>
    <n v="32004"/>
    <s v="26.D.H.F."/>
    <s v="ธนกร คำสีเขียว"/>
    <s v="83979"/>
    <s v="ชาย"/>
    <n v="1"/>
    <n v="0"/>
    <s v="ไม่ทราบอาชีพ/ในปกครอง"/>
    <s v="78"/>
    <x v="9"/>
    <x v="162"/>
    <x v="59"/>
    <x v="13"/>
    <s v="อาจสามารถ"/>
    <d v="2020-07-30T00:00:00"/>
    <d v="2020-08-04T00:00:00"/>
    <m/>
    <d v="2020-01-05T00:00:00"/>
    <x v="26"/>
    <n v="30"/>
  </r>
  <r>
    <n v="34146"/>
    <s v="26.D.H.F."/>
    <s v="ธนกฤต อินทรวิชา"/>
    <s v="5200420"/>
    <s v="ชาย"/>
    <n v="19"/>
    <n v="10"/>
    <s v="นักเรียน"/>
    <s v="13"/>
    <x v="2"/>
    <x v="61"/>
    <x v="88"/>
    <x v="0"/>
    <s v="หนองพอก"/>
    <d v="2020-08-16T00:00:00"/>
    <d v="2020-08-21T00:00:00"/>
    <m/>
    <d v="2020-01-05T00:00:00"/>
    <x v="21"/>
    <n v="33"/>
  </r>
  <r>
    <n v="3146"/>
    <s v="26.D.H.F."/>
    <s v="ธนชัย จรอนันท์"/>
    <s v="572297"/>
    <s v="ชาย"/>
    <n v="14"/>
    <n v="0"/>
    <s v="นักเรียน"/>
    <s v="188"/>
    <x v="3"/>
    <x v="163"/>
    <x v="34"/>
    <x v="3"/>
    <s v="ร้อยเอ็ด"/>
    <d v="2020-01-17T00:00:00"/>
    <d v="2020-01-19T00:00:00"/>
    <m/>
    <d v="2020-01-05T00:00:00"/>
    <x v="38"/>
    <n v="2"/>
  </r>
  <r>
    <n v="36093"/>
    <s v="26.D.H.F."/>
    <s v="ธนพล พลสิทธิ์"/>
    <s v="70721"/>
    <s v="ชาย"/>
    <n v="23"/>
    <n v="0"/>
    <s v="รับจ้าง,กรรมกร"/>
    <s v="64"/>
    <x v="10"/>
    <x v="164"/>
    <x v="13"/>
    <x v="3"/>
    <s v="ร้อยเอ็ด"/>
    <d v="2020-07-30T00:00:00"/>
    <d v="2020-09-04T00:00:00"/>
    <m/>
    <d v="2020-01-05T00:00:00"/>
    <x v="13"/>
    <n v="30"/>
  </r>
  <r>
    <n v="22849"/>
    <s v="26.D.H.F."/>
    <s v="ธนพล อาจหาญ"/>
    <s v="686958"/>
    <s v="ชาย"/>
    <n v="12"/>
    <n v="2"/>
    <s v="นักเรียน"/>
    <s v="119"/>
    <x v="10"/>
    <x v="165"/>
    <x v="57"/>
    <x v="3"/>
    <s v="ร้อยเอ็ด"/>
    <d v="2020-06-02T00:00:00"/>
    <d v="2020-06-08T00:00:00"/>
    <m/>
    <d v="2020-01-05T00:00:00"/>
    <x v="35"/>
    <n v="22"/>
  </r>
  <r>
    <n v="25935"/>
    <s v="26.D.H.F."/>
    <s v="ธนภัทร ประดากรณ์"/>
    <s v="000160754"/>
    <s v="ชาย"/>
    <n v="15"/>
    <n v="9"/>
    <s v="นักเรียน"/>
    <s v="66"/>
    <x v="14"/>
    <x v="108"/>
    <x v="71"/>
    <x v="5"/>
    <s v="โพนทอง"/>
    <d v="2020-06-30T00:00:00"/>
    <d v="2020-07-03T00:00:00"/>
    <m/>
    <d v="2020-01-05T00:00:00"/>
    <x v="7"/>
    <n v="26"/>
  </r>
  <r>
    <n v="19232"/>
    <s v="26.D.H.F."/>
    <s v="ธนภูมิ ทองการ"/>
    <s v="565501"/>
    <s v="ชาย"/>
    <n v="14"/>
    <n v="5"/>
    <s v="นักเรียน"/>
    <s v="18"/>
    <x v="0"/>
    <x v="166"/>
    <x v="17"/>
    <x v="3"/>
    <s v="ร้อยเอ็ด"/>
    <d v="2020-05-03T00:00:00"/>
    <d v="2020-05-04T00:00:00"/>
    <m/>
    <d v="2020-01-05T00:00:00"/>
    <x v="14"/>
    <n v="18"/>
  </r>
  <r>
    <n v="33229"/>
    <s v="26.D.H.F."/>
    <s v="ธนวัฒน์ เหมือนเลา"/>
    <s v="5607186"/>
    <s v="ชาย"/>
    <n v="12"/>
    <n v="7"/>
    <s v="นักเรียน"/>
    <s v="114"/>
    <x v="13"/>
    <x v="167"/>
    <x v="65"/>
    <x v="8"/>
    <s v="จตุรพักตรพิมาน"/>
    <d v="2020-08-20T00:00:00"/>
    <d v="2020-08-21T00:00:00"/>
    <m/>
    <d v="2020-01-05T00:00:00"/>
    <x v="21"/>
    <n v="33"/>
  </r>
  <r>
    <n v="37326"/>
    <s v="26.D.H.F."/>
    <s v="ธนากร จันทะเกิด"/>
    <s v="4448808"/>
    <s v="ชาย"/>
    <n v="19"/>
    <n v="0"/>
    <s v="นักเรียน"/>
    <s v="40"/>
    <x v="10"/>
    <x v="98"/>
    <x v="40"/>
    <x v="11"/>
    <s v="ปทุมรัตต์"/>
    <d v="2020-09-10T00:00:00"/>
    <d v="2020-09-16T00:00:00"/>
    <m/>
    <d v="2020-01-05T00:00:00"/>
    <x v="32"/>
    <n v="36"/>
  </r>
  <r>
    <n v="33268"/>
    <s v="26.D.H.F."/>
    <s v="ธนากร มาตพงษ์"/>
    <s v="246027"/>
    <s v="ชาย"/>
    <n v="9"/>
    <n v="0"/>
    <s v="นักเรียน"/>
    <s v="147"/>
    <x v="16"/>
    <x v="168"/>
    <x v="36"/>
    <x v="5"/>
    <s v="โพนทอง"/>
    <d v="2020-08-15T00:00:00"/>
    <d v="2020-08-21T00:00:00"/>
    <m/>
    <d v="2020-01-05T00:00:00"/>
    <x v="21"/>
    <n v="32"/>
  </r>
  <r>
    <n v="17300"/>
    <s v="26.D.H.F."/>
    <s v="ธนากร วงษ์พรม"/>
    <s v="480112832"/>
    <s v="ชาย"/>
    <n v="24"/>
    <n v="2"/>
    <s v="รับจ้าง,กรรมกร"/>
    <s v="78"/>
    <x v="15"/>
    <x v="52"/>
    <x v="42"/>
    <x v="1"/>
    <s v="สุวรรณภูมิ"/>
    <d v="2020-04-11T00:00:00"/>
    <d v="2020-04-13T00:00:00"/>
    <m/>
    <d v="2020-01-05T00:00:00"/>
    <x v="28"/>
    <n v="14"/>
  </r>
  <r>
    <n v="31484"/>
    <s v="26.D.H.F."/>
    <s v="ธนาวดี นิลพันธ์"/>
    <s v="710275"/>
    <s v="หญิง"/>
    <n v="11"/>
    <n v="0"/>
    <s v="นักเรียน"/>
    <s v="74"/>
    <x v="14"/>
    <x v="169"/>
    <x v="7"/>
    <x v="6"/>
    <s v="ร้อยเอ็ด"/>
    <d v="2020-08-03T00:00:00"/>
    <d v="2020-08-07T00:00:00"/>
    <m/>
    <d v="2020-01-05T00:00:00"/>
    <x v="26"/>
    <n v="31"/>
  </r>
  <r>
    <n v="30948"/>
    <s v="26.D.H.F."/>
    <s v="ธนุศ สุขประมูล"/>
    <s v="5607837"/>
    <s v="ชาย"/>
    <n v="17"/>
    <n v="11"/>
    <s v="นักเรียน"/>
    <s v="112"/>
    <x v="2"/>
    <x v="31"/>
    <x v="26"/>
    <x v="2"/>
    <s v="โพธิ์ชัย"/>
    <d v="2020-08-03T00:00:00"/>
    <d v="2020-08-06T00:00:00"/>
    <m/>
    <d v="2020-01-05T00:00:00"/>
    <x v="26"/>
    <n v="31"/>
  </r>
  <r>
    <n v="20088"/>
    <s v="26.D.H.F."/>
    <s v="ธรรมนูญ สตารัตน์"/>
    <s v="5500584"/>
    <s v="ชาย"/>
    <n v="18"/>
    <n v="4"/>
    <s v="นักเรียน"/>
    <s v="92"/>
    <x v="6"/>
    <x v="170"/>
    <x v="43"/>
    <x v="18"/>
    <s v="ศรีสมเด็จ"/>
    <d v="2020-04-29T00:00:00"/>
    <d v="2020-04-30T00:00:00"/>
    <m/>
    <d v="2020-01-05T00:00:00"/>
    <x v="27"/>
    <n v="17"/>
  </r>
  <r>
    <n v="18176"/>
    <s v="26.D.H.F."/>
    <s v="ธราเทพ ชอบบุญ"/>
    <s v="5601660"/>
    <s v="ชาย"/>
    <n v="23"/>
    <n v="9"/>
    <s v="รับจ้าง,กรรมกร"/>
    <s v="109"/>
    <x v="16"/>
    <x v="171"/>
    <x v="85"/>
    <x v="0"/>
    <s v="หนองพอก"/>
    <d v="2020-04-28T00:00:00"/>
    <d v="2020-04-29T00:00:00"/>
    <m/>
    <d v="2020-01-05T00:00:00"/>
    <x v="27"/>
    <n v="17"/>
  </r>
  <r>
    <n v="30585"/>
    <s v="26.D.H.F."/>
    <s v="ธัญวรัตย์ อัศวภูมิ"/>
    <s v="000175208"/>
    <s v="หญิง"/>
    <n v="11"/>
    <n v="0"/>
    <s v="นักเรียน"/>
    <s v="53"/>
    <x v="14"/>
    <x v="172"/>
    <x v="89"/>
    <x v="5"/>
    <s v="โพนทอง"/>
    <d v="2020-07-30T00:00:00"/>
    <d v="2020-08-04T00:00:00"/>
    <m/>
    <d v="2020-01-05T00:00:00"/>
    <x v="26"/>
    <n v="30"/>
  </r>
  <r>
    <n v="28784"/>
    <s v="26.D.H.F."/>
    <s v="ธิชาดา มะแซ"/>
    <s v="5900913"/>
    <s v="หญิง"/>
    <n v="6"/>
    <n v="0"/>
    <s v="นักเรียน"/>
    <s v="105"/>
    <x v="12"/>
    <x v="110"/>
    <x v="67"/>
    <x v="11"/>
    <s v="ปทุมรัตต์"/>
    <d v="2020-07-18T00:00:00"/>
    <d v="2020-07-22T00:00:00"/>
    <m/>
    <d v="2020-01-05T00:00:00"/>
    <x v="11"/>
    <n v="28"/>
  </r>
  <r>
    <n v="27974"/>
    <s v="26.D.H.F."/>
    <s v="ธีรพงษ์ พันชรา"/>
    <s v="5706785"/>
    <s v="ชาย"/>
    <n v="36"/>
    <n v="9"/>
    <s v="รับจ้าง,กรรมกร"/>
    <s v="17/1"/>
    <x v="1"/>
    <x v="173"/>
    <x v="62"/>
    <x v="14"/>
    <s v="จังหาร"/>
    <d v="2020-07-14T00:00:00"/>
    <d v="2020-07-17T00:00:00"/>
    <m/>
    <d v="2020-01-05T00:00:00"/>
    <x v="9"/>
    <n v="28"/>
  </r>
  <r>
    <n v="10617"/>
    <s v="26.D.H.F."/>
    <s v="ธีรพล เครืออยู่"/>
    <s v="1044622"/>
    <s v="ชาย"/>
    <n v="3"/>
    <n v="0"/>
    <s v="ไม่ทราบอาชีพ/ในปกครอง"/>
    <s v="316"/>
    <x v="14"/>
    <x v="48"/>
    <x v="34"/>
    <x v="3"/>
    <s v="ร้อยเอ็ด"/>
    <d v="2020-02-10T00:00:00"/>
    <d v="2020-02-14T00:00:00"/>
    <m/>
    <d v="2020-01-05T00:00:00"/>
    <x v="37"/>
    <n v="6"/>
  </r>
  <r>
    <n v="22138"/>
    <s v="26.D.H.F."/>
    <s v="ธีรพล สีทาพุด"/>
    <s v="176528"/>
    <s v="ชาย"/>
    <n v="10"/>
    <n v="8"/>
    <s v="นักเรียน"/>
    <s v="171"/>
    <x v="13"/>
    <x v="161"/>
    <x v="43"/>
    <x v="5"/>
    <s v="โพนทอง"/>
    <d v="2020-06-02T00:00:00"/>
    <d v="2020-06-04T00:00:00"/>
    <m/>
    <d v="2020-01-05T00:00:00"/>
    <x v="8"/>
    <n v="22"/>
  </r>
  <r>
    <n v="11159"/>
    <s v="26.D.H.F."/>
    <s v="ธีรภัทร แก้วสีงาม"/>
    <s v="549022"/>
    <s v="ชาย"/>
    <n v="17"/>
    <n v="0"/>
    <s v="นักเรียน"/>
    <s v="64"/>
    <x v="11"/>
    <x v="120"/>
    <x v="59"/>
    <x v="13"/>
    <s v="ร้อยเอ็ด"/>
    <d v="2020-02-13T00:00:00"/>
    <d v="2020-02-18T00:00:00"/>
    <m/>
    <d v="2020-01-05T00:00:00"/>
    <x v="33"/>
    <n v="6"/>
  </r>
  <r>
    <n v="31881"/>
    <s v="26.D.H.F."/>
    <s v="ธีรภัทร นีละพันธ์"/>
    <s v="722638"/>
    <s v="ชาย"/>
    <n v="15"/>
    <n v="10"/>
    <s v="นักเรียน"/>
    <s v="48"/>
    <x v="14"/>
    <x v="27"/>
    <x v="24"/>
    <x v="6"/>
    <s v="ร้อยเอ็ด"/>
    <d v="2020-08-06T00:00:00"/>
    <d v="2020-08-10T00:00:00"/>
    <m/>
    <d v="2020-01-05T00:00:00"/>
    <x v="0"/>
    <n v="31"/>
  </r>
  <r>
    <n v="37622"/>
    <s v="26.D.H.F."/>
    <s v="ธีรภัทร พันธุ์คุ้มเก่า"/>
    <s v="5903722"/>
    <s v="ชาย"/>
    <n v="12"/>
    <n v="2"/>
    <s v="นักเรียน"/>
    <s v="62"/>
    <x v="0"/>
    <x v="174"/>
    <x v="2"/>
    <x v="2"/>
    <s v="โพธิ์ชัย"/>
    <d v="2020-09-11T00:00:00"/>
    <d v="2020-09-14T00:00:00"/>
    <m/>
    <d v="2020-01-05T00:00:00"/>
    <x v="32"/>
    <n v="36"/>
  </r>
  <r>
    <n v="35233"/>
    <s v="26.D.H.F."/>
    <s v="ธีรวัฒน์ คำสมศรี"/>
    <s v="1177486"/>
    <s v="ชาย"/>
    <n v="11"/>
    <n v="2"/>
    <s v="นักเรียน"/>
    <s v="21"/>
    <x v="8"/>
    <x v="175"/>
    <x v="4"/>
    <x v="1"/>
    <s v="ร้อยเอ็ด"/>
    <d v="2020-08-24T00:00:00"/>
    <d v="2020-08-27T00:00:00"/>
    <m/>
    <d v="2020-01-05T00:00:00"/>
    <x v="2"/>
    <n v="34"/>
  </r>
  <r>
    <n v="27188"/>
    <s v="26.D.H.F."/>
    <s v="ธีระพงษ์ กลางคาร"/>
    <s v="490123429"/>
    <s v="ชาย"/>
    <n v="16"/>
    <n v="0"/>
    <s v="นักเรียน"/>
    <s v="6"/>
    <x v="8"/>
    <x v="176"/>
    <x v="1"/>
    <x v="1"/>
    <s v="สุวรรณภูมิ"/>
    <d v="2020-06-29T00:00:00"/>
    <d v="2020-07-03T00:00:00"/>
    <m/>
    <d v="2020-01-05T00:00:00"/>
    <x v="7"/>
    <n v="26"/>
  </r>
  <r>
    <n v="37643"/>
    <s v="26.D.H.F."/>
    <s v="ธีระพงษ์ สุรินทร์"/>
    <s v="5502802"/>
    <s v="ชาย"/>
    <n v="33"/>
    <n v="0"/>
    <s v="เกษตร"/>
    <s v="157"/>
    <x v="11"/>
    <x v="39"/>
    <x v="25"/>
    <x v="11"/>
    <s v="ปทุมรัตต์"/>
    <d v="2020-09-14T00:00:00"/>
    <d v="2020-09-18T00:00:00"/>
    <m/>
    <d v="2020-01-05T00:00:00"/>
    <x v="32"/>
    <n v="37"/>
  </r>
  <r>
    <n v="35417"/>
    <s v="26.D.H.F."/>
    <s v="นครินทร์ มานะดี"/>
    <s v="127586"/>
    <s v="ชาย"/>
    <n v="37"/>
    <n v="0"/>
    <s v="ข้าราชการ"/>
    <s v="200"/>
    <x v="1"/>
    <x v="177"/>
    <x v="31"/>
    <x v="13"/>
    <s v="อาจสามารถ"/>
    <d v="2020-08-14T00:00:00"/>
    <d v="2020-08-20T00:00:00"/>
    <m/>
    <d v="2020-01-05T00:00:00"/>
    <x v="21"/>
    <n v="32"/>
  </r>
  <r>
    <n v="15195"/>
    <s v="26.D.H.F."/>
    <s v="นนท์ธิชา ปัญจะแก้ว"/>
    <s v="5500109"/>
    <s v="ชาย"/>
    <n v="13"/>
    <n v="8"/>
    <s v="นักเรียน"/>
    <s v="48/1"/>
    <x v="10"/>
    <x v="18"/>
    <x v="18"/>
    <x v="8"/>
    <s v="จตุรพักตรพิมาน"/>
    <d v="2020-03-19T00:00:00"/>
    <d v="2020-03-23T00:00:00"/>
    <m/>
    <d v="2020-01-05T00:00:00"/>
    <x v="36"/>
    <n v="11"/>
  </r>
  <r>
    <n v="44746"/>
    <s v="26.D.H.F."/>
    <s v="นนทพัทธ์ จอมทอง"/>
    <s v="540162837"/>
    <s v="ชาย"/>
    <n v="9"/>
    <n v="9"/>
    <s v="นักเรียน"/>
    <s v="81"/>
    <x v="7"/>
    <x v="4"/>
    <x v="4"/>
    <x v="1"/>
    <s v="สุวรรณภูมิ"/>
    <d v="2020-10-28T00:00:00"/>
    <d v="2020-11-02T00:00:00"/>
    <m/>
    <d v="2020-01-05T00:00:00"/>
    <x v="41"/>
    <n v="43"/>
  </r>
  <r>
    <n v="28773"/>
    <s v="26.D.H.F."/>
    <s v="นพดล โพธิ์ชัยรัตน์"/>
    <s v="5902756"/>
    <s v="ชาย"/>
    <n v="4"/>
    <n v="2"/>
    <s v="ไม่ทราบอาชีพ/ในปกครอง"/>
    <s v="140"/>
    <x v="14"/>
    <x v="66"/>
    <x v="29"/>
    <x v="2"/>
    <s v="โพธิ์ชัย"/>
    <d v="2020-07-06T00:00:00"/>
    <d v="2020-07-11T00:00:00"/>
    <m/>
    <d v="2020-01-05T00:00:00"/>
    <x v="12"/>
    <n v="27"/>
  </r>
  <r>
    <n v="9172"/>
    <s v="26.D.H.F."/>
    <s v="นพภัสสร โชติรัตน์"/>
    <s v="1060663"/>
    <s v="หญิง"/>
    <n v="7"/>
    <n v="10"/>
    <s v="นักเรียน"/>
    <s v="9/1"/>
    <x v="10"/>
    <x v="178"/>
    <x v="5"/>
    <x v="4"/>
    <s v="ร้อยเอ็ด"/>
    <d v="2020-02-05T00:00:00"/>
    <d v="2020-02-11T00:00:00"/>
    <m/>
    <d v="2020-01-05T00:00:00"/>
    <x v="37"/>
    <n v="5"/>
  </r>
  <r>
    <n v="38803"/>
    <s v="26.D.H.F."/>
    <s v="นภัทราภรณ์ พุฒมี"/>
    <s v="1179803"/>
    <s v="หญิง"/>
    <n v="24"/>
    <n v="1"/>
    <s v="รับจ้าง,กรรมกร"/>
    <s v="151"/>
    <x v="15"/>
    <x v="179"/>
    <x v="28"/>
    <x v="13"/>
    <s v="ร้อยเอ็ด"/>
    <d v="2020-09-20T00:00:00"/>
    <d v="2020-09-25T00:00:00"/>
    <m/>
    <d v="2020-01-05T00:00:00"/>
    <x v="16"/>
    <n v="38"/>
  </r>
  <r>
    <n v="30794"/>
    <s v="26.D.H.F."/>
    <s v="นภัสกร หาระสุข"/>
    <s v="615162"/>
    <s v="หญิง"/>
    <n v="20"/>
    <n v="0"/>
    <s v="รับจ้าง,กรรมกร"/>
    <s v="3 7 ลำหัวยเหนือ"/>
    <x v="6"/>
    <x v="109"/>
    <x v="21"/>
    <x v="3"/>
    <s v="ร้อยเอ็ด"/>
    <d v="2020-07-27T00:00:00"/>
    <d v="2020-07-31T00:00:00"/>
    <m/>
    <d v="2020-01-05T00:00:00"/>
    <x v="18"/>
    <n v="30"/>
  </r>
  <r>
    <n v="18121"/>
    <s v="26.D.H.F."/>
    <s v="นภา สาระรัตน์"/>
    <s v="0108090"/>
    <s v="หญิง"/>
    <n v="7"/>
    <n v="2"/>
    <s v="นักเรียน"/>
    <s v="55"/>
    <x v="12"/>
    <x v="180"/>
    <x v="51"/>
    <x v="10"/>
    <s v="ธวัชบุรี"/>
    <d v="2020-04-20T00:00:00"/>
    <d v="2020-04-24T00:00:00"/>
    <m/>
    <d v="2020-01-05T00:00:00"/>
    <x v="20"/>
    <n v="16"/>
  </r>
  <r>
    <n v="26502"/>
    <s v="26.D.H.F."/>
    <s v="นภาพร ราชนาเมือง"/>
    <s v="5103616"/>
    <s v="หญิง"/>
    <n v="51"/>
    <n v="2"/>
    <s v="เกษตร"/>
    <s v="174"/>
    <x v="12"/>
    <x v="95"/>
    <x v="12"/>
    <x v="0"/>
    <s v="หนองพอก"/>
    <d v="2020-07-04T00:00:00"/>
    <d v="2020-07-07T00:00:00"/>
    <m/>
    <d v="2020-01-05T00:00:00"/>
    <x v="12"/>
    <n v="26"/>
  </r>
  <r>
    <n v="37876"/>
    <s v="26.D.H.F."/>
    <s v="นมัยรัตน์ จันทร์ภักดี"/>
    <s v="5306330"/>
    <s v="ชาย"/>
    <n v="38"/>
    <n v="11"/>
    <s v="นักบวช"/>
    <s v="192"/>
    <x v="16"/>
    <x v="181"/>
    <x v="13"/>
    <x v="0"/>
    <s v="หนองพอก"/>
    <d v="2020-09-13T00:00:00"/>
    <d v="2020-09-17T00:00:00"/>
    <m/>
    <d v="2020-01-05T00:00:00"/>
    <x v="32"/>
    <n v="37"/>
  </r>
  <r>
    <n v="6964"/>
    <s v="26.D.H.F."/>
    <s v="นรากร ท้าวบุตร"/>
    <s v="000092259"/>
    <s v="ชาย"/>
    <n v="20"/>
    <n v="0"/>
    <s v="เกษตร"/>
    <s v="191"/>
    <x v="5"/>
    <x v="182"/>
    <x v="30"/>
    <x v="5"/>
    <s v="โพนทอง"/>
    <d v="2020-02-01T00:00:00"/>
    <d v="2020-02-07T00:00:00"/>
    <m/>
    <d v="2020-01-05T00:00:00"/>
    <x v="29"/>
    <n v="4"/>
  </r>
  <r>
    <n v="25531"/>
    <s v="26.D.H.F."/>
    <s v="นริศรา นุชิต"/>
    <s v="610207053"/>
    <s v="หญิง"/>
    <n v="18"/>
    <n v="1"/>
    <s v="นักเรียน"/>
    <s v="463"/>
    <x v="8"/>
    <x v="175"/>
    <x v="4"/>
    <x v="1"/>
    <s v="สุวรรณภูมิ"/>
    <d v="2020-06-21T00:00:00"/>
    <d v="2020-06-23T00:00:00"/>
    <m/>
    <d v="2020-01-05T00:00:00"/>
    <x v="15"/>
    <n v="25"/>
  </r>
  <r>
    <n v="33334"/>
    <s v="26.D.H.F."/>
    <s v="นฤเบศร์ อยู่เล็ก"/>
    <s v="497706"/>
    <s v="ชาย"/>
    <n v="29"/>
    <n v="0"/>
    <s v="ค้าขาย"/>
    <s v="26"/>
    <x v="19"/>
    <x v="116"/>
    <x v="13"/>
    <x v="3"/>
    <s v="ร้อยเอ็ด"/>
    <d v="2020-08-14T00:00:00"/>
    <d v="2020-08-18T00:00:00"/>
    <m/>
    <d v="2020-01-05T00:00:00"/>
    <x v="21"/>
    <n v="32"/>
  </r>
  <r>
    <n v="28660"/>
    <s v="26.D.H.F."/>
    <s v="นลินี ชุมสิงห์"/>
    <s v="6201367"/>
    <s v="หญิง"/>
    <n v="29"/>
    <n v="11"/>
    <s v="รับจ้าง,กรรมกร"/>
    <s v="61"/>
    <x v="14"/>
    <x v="145"/>
    <x v="79"/>
    <x v="8"/>
    <s v="จตุรพักตรพิมาน"/>
    <d v="2020-07-22T00:00:00"/>
    <d v="2020-07-23T00:00:00"/>
    <m/>
    <d v="2020-01-05T00:00:00"/>
    <x v="11"/>
    <n v="29"/>
  </r>
  <r>
    <n v="26241"/>
    <s v="26.D.H.F."/>
    <s v="น้อย ช่างหม้อ"/>
    <s v="000011358"/>
    <s v="ชาย"/>
    <n v="65"/>
    <n v="0"/>
    <s v="เกษตร"/>
    <s v="31"/>
    <x v="14"/>
    <x v="141"/>
    <x v="83"/>
    <x v="16"/>
    <s v="โพนทราย"/>
    <d v="2020-06-28T00:00:00"/>
    <d v="2020-07-01T00:00:00"/>
    <m/>
    <d v="2020-01-05T00:00:00"/>
    <x v="7"/>
    <n v="26"/>
  </r>
  <r>
    <n v="26390"/>
    <s v="26.D.H.F."/>
    <s v="นัทธพงศ์ รื่นภาคเพียร"/>
    <s v="994138"/>
    <s v="ชาย"/>
    <n v="13"/>
    <n v="1"/>
    <s v="นักเรียน"/>
    <s v="32"/>
    <x v="0"/>
    <x v="183"/>
    <x v="90"/>
    <x v="10"/>
    <s v="ร้อยเอ็ด"/>
    <d v="2020-06-26T00:00:00"/>
    <d v="2020-06-28T00:00:00"/>
    <m/>
    <d v="2020-01-05T00:00:00"/>
    <x v="7"/>
    <n v="25"/>
  </r>
  <r>
    <n v="31447"/>
    <s v="26.D.H.F."/>
    <s v="นัธทวัฒน์ มะราชสีห์"/>
    <s v="193254"/>
    <s v="ชาย"/>
    <n v="9"/>
    <n v="0"/>
    <s v="นักเรียน"/>
    <s v="75"/>
    <x v="16"/>
    <x v="184"/>
    <x v="30"/>
    <x v="5"/>
    <s v="โพนทอง"/>
    <d v="2020-08-07T00:00:00"/>
    <d v="2020-08-11T00:00:00"/>
    <m/>
    <d v="2020-01-05T00:00:00"/>
    <x v="0"/>
    <n v="31"/>
  </r>
  <r>
    <n v="28973"/>
    <s v="26.D.H.F."/>
    <s v="นาจ สาคร"/>
    <s v="500000207"/>
    <s v="หญิง"/>
    <n v="31"/>
    <n v="0"/>
    <s v="เกษตร"/>
    <s v="11"/>
    <x v="14"/>
    <x v="112"/>
    <x v="58"/>
    <x v="12"/>
    <s v="หนองฮี"/>
    <d v="2020-07-21T00:00:00"/>
    <d v="2020-07-21T00:00:00"/>
    <m/>
    <d v="2020-01-05T00:00:00"/>
    <x v="11"/>
    <n v="29"/>
  </r>
  <r>
    <n v="34469"/>
    <s v="26.D.H.F."/>
    <s v="นาริน คำสอน"/>
    <s v="490005897"/>
    <s v="หญิง"/>
    <n v="13"/>
    <n v="9"/>
    <s v="นักเรียน"/>
    <s v="8"/>
    <x v="14"/>
    <x v="112"/>
    <x v="58"/>
    <x v="12"/>
    <s v="หนองฮี"/>
    <d v="2020-08-24T00:00:00"/>
    <d v="2020-08-24T00:00:00"/>
    <m/>
    <d v="2020-01-05T00:00:00"/>
    <x v="2"/>
    <n v="34"/>
  </r>
  <r>
    <n v="34703"/>
    <s v="26.D.H.F."/>
    <s v="นำชัย เพ็งนาม"/>
    <s v="24624"/>
    <s v="ชาย"/>
    <n v="25"/>
    <n v="0"/>
    <s v="ครู"/>
    <s v="25"/>
    <x v="9"/>
    <x v="185"/>
    <x v="91"/>
    <x v="3"/>
    <s v="ร้อยเอ็ด"/>
    <d v="2020-08-20T00:00:00"/>
    <d v="2020-08-24T00:00:00"/>
    <m/>
    <d v="2020-01-05T00:00:00"/>
    <x v="2"/>
    <n v="33"/>
  </r>
  <r>
    <n v="34572"/>
    <s v="26.D.H.F."/>
    <s v="น้ำฝน เมืองวงษ์"/>
    <s v="94736"/>
    <s v="หญิง"/>
    <n v="27"/>
    <n v="0"/>
    <s v="รับจ้าง,กรรมกร"/>
    <s v="64"/>
    <x v="5"/>
    <x v="186"/>
    <x v="92"/>
    <x v="7"/>
    <s v="เกษตรวิสัย"/>
    <d v="2020-08-15T00:00:00"/>
    <d v="2020-08-20T00:00:00"/>
    <m/>
    <d v="2020-01-05T00:00:00"/>
    <x v="21"/>
    <n v="32"/>
  </r>
  <r>
    <n v="36986"/>
    <s v="26.D.H.F."/>
    <s v="นิตยา วรรณพาด"/>
    <s v="6301308"/>
    <s v="หญิง"/>
    <n v="35"/>
    <n v="3"/>
    <s v="รับจ้าง,กรรมกร"/>
    <s v="20"/>
    <x v="13"/>
    <x v="187"/>
    <x v="93"/>
    <x v="2"/>
    <s v="โพธิ์ชัย"/>
    <d v="2020-09-04T00:00:00"/>
    <d v="2020-09-10T00:00:00"/>
    <m/>
    <d v="2020-01-05T00:00:00"/>
    <x v="5"/>
    <n v="35"/>
  </r>
  <r>
    <n v="16247"/>
    <s v="26.D.H.F."/>
    <s v="นิตยา สุนทรสวัสดิ์"/>
    <s v="1165386"/>
    <s v="หญิง"/>
    <n v="30"/>
    <n v="8"/>
    <s v="รับจ้าง,กรรมกร"/>
    <s v="116"/>
    <x v="2"/>
    <x v="74"/>
    <x v="14"/>
    <x v="6"/>
    <s v="ร้อยเอ็ด"/>
    <d v="2020-04-02T00:00:00"/>
    <d v="2020-04-03T00:00:00"/>
    <m/>
    <d v="2020-01-05T00:00:00"/>
    <x v="17"/>
    <n v="13"/>
  </r>
  <r>
    <n v="27100"/>
    <s v="26.D.H.F."/>
    <s v="นิธินันท์ ทองอุ่น"/>
    <s v="901883"/>
    <s v="หญิง"/>
    <n v="38"/>
    <n v="0"/>
    <s v="รับจ้าง,กรรมกร"/>
    <s v="560 20 เทวาภิบาล"/>
    <x v="2"/>
    <x v="72"/>
    <x v="34"/>
    <x v="3"/>
    <s v="ร้อยเอ็ด"/>
    <d v="2020-06-29T00:00:00"/>
    <d v="2020-07-03T00:00:00"/>
    <m/>
    <d v="2020-01-05T00:00:00"/>
    <x v="7"/>
    <n v="26"/>
  </r>
  <r>
    <n v="44747"/>
    <s v="26.D.H.F."/>
    <s v="นิภากร หัตรัตไชย"/>
    <s v="520150790"/>
    <s v="หญิง"/>
    <n v="15"/>
    <n v="5"/>
    <s v="นักเรียน"/>
    <s v="5"/>
    <x v="21"/>
    <x v="188"/>
    <x v="4"/>
    <x v="1"/>
    <s v="สุวรรณภูมิ"/>
    <d v="2020-11-02T00:00:00"/>
    <d v="2020-11-07T00:00:00"/>
    <m/>
    <d v="2020-01-05T00:00:00"/>
    <x v="41"/>
    <n v="44"/>
  </r>
  <r>
    <n v="25527"/>
    <s v="26.D.H.F."/>
    <s v="นิภาดา ชาภูวิง"/>
    <s v="530156784"/>
    <s v="หญิง"/>
    <n v="10"/>
    <n v="1"/>
    <s v="นักเรียน"/>
    <s v="38"/>
    <x v="11"/>
    <x v="189"/>
    <x v="1"/>
    <x v="1"/>
    <s v="สุวรรณภูมิ"/>
    <d v="2020-06-19T00:00:00"/>
    <d v="2020-06-22T00:00:00"/>
    <m/>
    <d v="2020-01-05T00:00:00"/>
    <x v="15"/>
    <n v="24"/>
  </r>
  <r>
    <n v="32063"/>
    <s v="26.D.H.F."/>
    <s v="นิรดา ประทุมชาติ"/>
    <s v="6001419"/>
    <s v="หญิง"/>
    <n v="9"/>
    <n v="8"/>
    <s v="นักเรียน"/>
    <s v="20"/>
    <x v="13"/>
    <x v="190"/>
    <x v="2"/>
    <x v="2"/>
    <s v="โพธิ์ชัย"/>
    <d v="2020-08-08T00:00:00"/>
    <d v="2020-08-11T00:00:00"/>
    <m/>
    <d v="2020-01-05T00:00:00"/>
    <x v="0"/>
    <n v="31"/>
  </r>
  <r>
    <n v="37221"/>
    <s v="26.D.H.F."/>
    <s v="นิราด บุษเนตร์"/>
    <s v="6302712"/>
    <s v="ชาย"/>
    <n v="58"/>
    <n v="0"/>
    <s v="เกษตร"/>
    <s v="68"/>
    <x v="2"/>
    <x v="16"/>
    <x v="16"/>
    <x v="7"/>
    <s v="เกษตรวิสัย"/>
    <d v="2020-09-05T00:00:00"/>
    <d v="2020-09-08T00:00:00"/>
    <m/>
    <d v="2020-01-05T00:00:00"/>
    <x v="5"/>
    <n v="35"/>
  </r>
  <r>
    <n v="44106"/>
    <s v="26.D.H.F."/>
    <s v="นิลพันธ์ จันทร์หอม"/>
    <s v="1001281"/>
    <s v="ชาย"/>
    <n v="12"/>
    <n v="4"/>
    <s v="นักเรียน"/>
    <s v="93"/>
    <x v="2"/>
    <x v="76"/>
    <x v="17"/>
    <x v="7"/>
    <s v="ร้อยเอ็ด"/>
    <d v="2020-10-29T00:00:00"/>
    <d v="2020-11-03T00:00:00"/>
    <m/>
    <d v="2020-01-05T00:00:00"/>
    <x v="41"/>
    <n v="43"/>
  </r>
  <r>
    <n v="43174"/>
    <s v="26.D.H.F."/>
    <s v="นิลวรรณ เวียงวิเศษ"/>
    <s v="233942"/>
    <s v="หญิง"/>
    <n v="24"/>
    <n v="2"/>
    <s v="รับจ้าง,กรรมกร"/>
    <s v="39/3"/>
    <x v="9"/>
    <x v="113"/>
    <x v="50"/>
    <x v="3"/>
    <s v="ร้อยเอ็ด"/>
    <d v="2020-10-20T00:00:00"/>
    <d v="2020-10-27T00:00:00"/>
    <m/>
    <d v="2020-01-05T00:00:00"/>
    <x v="42"/>
    <n v="42"/>
  </r>
  <r>
    <n v="16204"/>
    <s v="26.D.H.F."/>
    <s v="นิลวรรณ แสนยะบุตร"/>
    <s v="1129327"/>
    <s v="หญิง"/>
    <n v="28"/>
    <n v="10"/>
    <s v="รับจ้าง,กรรมกร"/>
    <s v="223/165"/>
    <x v="10"/>
    <x v="124"/>
    <x v="23"/>
    <x v="3"/>
    <s v="ร้อยเอ็ด"/>
    <d v="2020-03-24T00:00:00"/>
    <d v="2020-03-28T00:00:00"/>
    <m/>
    <d v="2020-01-05T00:00:00"/>
    <x v="36"/>
    <n v="12"/>
  </r>
  <r>
    <n v="35416"/>
    <s v="26.D.H.F."/>
    <s v="บดินทร์  ทิพย์อำนวย"/>
    <s v="127548"/>
    <s v="ชาย"/>
    <n v="13"/>
    <n v="0"/>
    <s v="นักเรียน"/>
    <s v="1"/>
    <x v="7"/>
    <x v="81"/>
    <x v="59"/>
    <x v="13"/>
    <s v="อาจสามารถ"/>
    <d v="2020-08-16T00:00:00"/>
    <d v="2020-08-20T00:00:00"/>
    <m/>
    <d v="2020-01-05T00:00:00"/>
    <x v="21"/>
    <n v="33"/>
  </r>
  <r>
    <n v="12746"/>
    <s v="26.D.H.F."/>
    <s v="บรรณพจน์ ภูวงศ์"/>
    <s v="5600669"/>
    <s v="ชาย"/>
    <n v="69"/>
    <n v="7"/>
    <s v="เกษตร"/>
    <s v="64"/>
    <x v="13"/>
    <x v="59"/>
    <x v="47"/>
    <x v="8"/>
    <s v="จตุรพักตรพิมาน"/>
    <d v="2020-03-09T00:00:00"/>
    <d v="2020-03-11T00:00:00"/>
    <m/>
    <d v="2020-01-05T00:00:00"/>
    <x v="43"/>
    <n v="10"/>
  </r>
  <r>
    <n v="37309"/>
    <s v="26.D.H.F."/>
    <s v="บริวัฒน์ ปิดโต"/>
    <s v="5409857"/>
    <s v="ชาย"/>
    <n v="9"/>
    <n v="8"/>
    <s v="นักเรียน"/>
    <s v="95"/>
    <x v="2"/>
    <x v="191"/>
    <x v="94"/>
    <x v="8"/>
    <s v="จตุรพักตรพิมาน"/>
    <d v="2020-09-15T00:00:00"/>
    <d v="2020-09-16T00:00:00"/>
    <m/>
    <d v="2020-01-05T00:00:00"/>
    <x v="32"/>
    <n v="37"/>
  </r>
  <r>
    <n v="38516"/>
    <s v="26.D.H.F."/>
    <s v="บอล มลามล"/>
    <s v="1179541"/>
    <s v="ชาย"/>
    <n v="16"/>
    <n v="5"/>
    <s v="นักบวช"/>
    <s v="วัดบึงพลาญชัย"/>
    <x v="9"/>
    <x v="21"/>
    <x v="21"/>
    <x v="3"/>
    <s v="ร้อยเอ็ด"/>
    <d v="2020-09-18T00:00:00"/>
    <d v="2020-09-22T00:00:00"/>
    <m/>
    <d v="2020-01-05T00:00:00"/>
    <x v="16"/>
    <n v="37"/>
  </r>
  <r>
    <n v="38612"/>
    <s v="26.D.H.F."/>
    <s v="บัญชา เมาะราศี"/>
    <s v="420928"/>
    <s v="ชาย"/>
    <n v="34"/>
    <n v="0"/>
    <s v="เกษตร"/>
    <s v="60/1"/>
    <x v="13"/>
    <x v="192"/>
    <x v="86"/>
    <x v="3"/>
    <s v="ร้อยเอ็ด"/>
    <d v="2020-09-16T00:00:00"/>
    <d v="2020-09-19T00:00:00"/>
    <m/>
    <d v="2020-01-05T00:00:00"/>
    <x v="32"/>
    <n v="37"/>
  </r>
  <r>
    <n v="30673"/>
    <s v="26.D.H.F."/>
    <s v="บัณฑิตา  เจริญอาจ"/>
    <s v="92595"/>
    <s v="หญิง"/>
    <n v="10"/>
    <n v="0"/>
    <s v="นักเรียน"/>
    <s v="154"/>
    <x v="15"/>
    <x v="37"/>
    <x v="31"/>
    <x v="13"/>
    <s v="อาจสามารถ"/>
    <d v="2020-07-24T00:00:00"/>
    <d v="2020-07-25T00:00:00"/>
    <m/>
    <d v="2020-01-05T00:00:00"/>
    <x v="11"/>
    <n v="29"/>
  </r>
  <r>
    <n v="26062"/>
    <s v="26.D.H.F."/>
    <s v="บัวสอน แสนโพธิ์"/>
    <s v="60753"/>
    <s v="หญิง"/>
    <n v="74"/>
    <n v="0"/>
    <s v="เกษตร"/>
    <s v="250"/>
    <x v="0"/>
    <x v="193"/>
    <x v="15"/>
    <x v="7"/>
    <s v="เกษตรวิสัย"/>
    <d v="2020-05-31T00:00:00"/>
    <d v="2020-06-07T00:00:00"/>
    <m/>
    <d v="2020-01-05T00:00:00"/>
    <x v="35"/>
    <n v="22"/>
  </r>
  <r>
    <n v="6685"/>
    <s v="26.D.H.F."/>
    <s v="บัวหลัน เพ็ชรโรจน์"/>
    <s v="926476"/>
    <s v="ชาย"/>
    <n v="26"/>
    <n v="0"/>
    <s v="บุคลากรสาธารณสุข"/>
    <s v="33"/>
    <x v="13"/>
    <x v="105"/>
    <x v="69"/>
    <x v="18"/>
    <s v="ร้อยเอ็ด"/>
    <d v="2020-01-27T00:00:00"/>
    <d v="2020-02-01T00:00:00"/>
    <m/>
    <d v="2020-01-05T00:00:00"/>
    <x v="44"/>
    <n v="4"/>
  </r>
  <r>
    <n v="30239"/>
    <s v="26.D.H.F."/>
    <s v="บุญเสริม ขวัญแก้ว"/>
    <s v="1172923"/>
    <s v="หญิง"/>
    <n v="47"/>
    <n v="11"/>
    <s v="ค้าขาย"/>
    <s v="13/1  ผดุงพานิช"/>
    <x v="8"/>
    <x v="194"/>
    <x v="21"/>
    <x v="3"/>
    <s v="ร้อยเอ็ด"/>
    <d v="2020-07-15T00:00:00"/>
    <d v="2020-07-17T00:00:00"/>
    <m/>
    <d v="2020-01-05T00:00:00"/>
    <x v="9"/>
    <n v="28"/>
  </r>
  <r>
    <n v="22118"/>
    <s v="26.D.H.F."/>
    <s v="บุญญินท์ มลาฤทธิ์"/>
    <s v="460000589"/>
    <s v="หญิง"/>
    <n v="23"/>
    <n v="8"/>
    <s v="รับจ้าง,กรรมกร"/>
    <s v="32"/>
    <x v="13"/>
    <x v="195"/>
    <x v="20"/>
    <x v="9"/>
    <s v="พนมไพร"/>
    <d v="2020-06-01T00:00:00"/>
    <d v="2020-06-04T00:00:00"/>
    <m/>
    <d v="2020-01-05T00:00:00"/>
    <x v="8"/>
    <n v="22"/>
  </r>
  <r>
    <n v="12525"/>
    <s v="26.D.H.F."/>
    <s v="บุญณินท์ พลเยี่ยม"/>
    <s v="766800"/>
    <s v="ชาย"/>
    <n v="10"/>
    <n v="2"/>
    <s v="นักเรียน"/>
    <s v="336"/>
    <x v="22"/>
    <x v="146"/>
    <x v="34"/>
    <x v="3"/>
    <s v="ร้อยเอ็ด"/>
    <d v="2020-02-25T00:00:00"/>
    <d v="2020-02-29T00:00:00"/>
    <m/>
    <d v="2020-01-05T00:00:00"/>
    <x v="19"/>
    <n v="8"/>
  </r>
  <r>
    <n v="28763"/>
    <s v="26.D.H.F."/>
    <s v="บุญรอด หอมกลาง"/>
    <s v="6301945"/>
    <s v="หญิง"/>
    <n v="11"/>
    <n v="0"/>
    <s v="นักเรียน"/>
    <s v="297"/>
    <x v="13"/>
    <x v="196"/>
    <x v="95"/>
    <x v="7"/>
    <s v="เกษตรวิสัย"/>
    <d v="2020-07-01T00:00:00"/>
    <d v="2020-07-04T00:00:00"/>
    <m/>
    <d v="2020-01-05T00:00:00"/>
    <x v="7"/>
    <n v="26"/>
  </r>
  <r>
    <n v="36092"/>
    <s v="26.D.H.F."/>
    <s v="บุญศัลย์ เอกวงษา"/>
    <s v="530515"/>
    <s v="ชาย"/>
    <n v="56"/>
    <n v="0"/>
    <s v="เกษตร"/>
    <s v="45"/>
    <x v="6"/>
    <x v="69"/>
    <x v="14"/>
    <x v="6"/>
    <s v="ร้อยเอ็ด"/>
    <d v="2020-08-27T00:00:00"/>
    <d v="2020-09-02T00:00:00"/>
    <m/>
    <d v="2020-01-05T00:00:00"/>
    <x v="13"/>
    <n v="34"/>
  </r>
  <r>
    <n v="37581"/>
    <s v="26.D.H.F."/>
    <s v="บุญสงค์ เวียงภักดิ์"/>
    <s v="135525"/>
    <s v="ชาย"/>
    <n v="52"/>
    <n v="0"/>
    <s v="เกษตร"/>
    <s v="100/1"/>
    <x v="11"/>
    <x v="197"/>
    <x v="81"/>
    <x v="7"/>
    <s v="เกษตรวิสัย"/>
    <d v="2020-09-10T00:00:00"/>
    <d v="2020-09-14T00:00:00"/>
    <m/>
    <d v="2020-01-05T00:00:00"/>
    <x v="32"/>
    <n v="36"/>
  </r>
  <r>
    <n v="17272"/>
    <s v="26.D.H.F."/>
    <s v="บุษราคัม จุลเหลา"/>
    <s v="646305"/>
    <s v="หญิง"/>
    <n v="12"/>
    <n v="0"/>
    <s v="นักเรียน"/>
    <s v="4"/>
    <x v="7"/>
    <x v="198"/>
    <x v="57"/>
    <x v="3"/>
    <s v="ร้อยเอ็ด"/>
    <d v="2020-04-08T00:00:00"/>
    <d v="2020-04-11T00:00:00"/>
    <m/>
    <d v="2020-01-05T00:00:00"/>
    <x v="30"/>
    <n v="14"/>
  </r>
  <r>
    <n v="27028"/>
    <s v="26.D.H.F."/>
    <s v="ปฏิภูมิ จนุรัตน์"/>
    <s v="5404129"/>
    <s v="ชาย"/>
    <n v="20"/>
    <n v="7"/>
    <s v="นักเรียน"/>
    <s v="103"/>
    <x v="5"/>
    <x v="199"/>
    <x v="96"/>
    <x v="14"/>
    <s v="จังหาร"/>
    <d v="2020-06-29T00:00:00"/>
    <d v="2020-07-02T00:00:00"/>
    <m/>
    <d v="2020-01-05T00:00:00"/>
    <x v="7"/>
    <n v="26"/>
  </r>
  <r>
    <n v="45611"/>
    <s v="26.D.H.F."/>
    <s v="ปฐมรัฐ หลักคำ"/>
    <s v="114285"/>
    <s v="ชาย"/>
    <n v="23"/>
    <n v="3"/>
    <s v="รับจ้าง,กรรมกร"/>
    <s v="2  รณชัยชาญยุทธ"/>
    <x v="18"/>
    <x v="90"/>
    <x v="21"/>
    <x v="3"/>
    <s v="ร้อยเอ็ด"/>
    <d v="2020-11-08T00:00:00"/>
    <d v="2020-11-10T00:00:00"/>
    <m/>
    <d v="2020-01-05T00:00:00"/>
    <x v="40"/>
    <n v="45"/>
  </r>
  <r>
    <n v="6684"/>
    <s v="26.D.H.F."/>
    <s v="ปณิตา อินทรวิเศษ"/>
    <s v="5901477"/>
    <s v="หญิง"/>
    <n v="8"/>
    <n v="6"/>
    <s v="นักเรียน"/>
    <s v="35"/>
    <x v="13"/>
    <x v="105"/>
    <x v="69"/>
    <x v="18"/>
    <s v="ศรีสมเด็จ"/>
    <d v="2020-01-21T00:00:00"/>
    <d v="2020-01-26T00:00:00"/>
    <m/>
    <d v="2020-01-05T00:00:00"/>
    <x v="44"/>
    <n v="3"/>
  </r>
  <r>
    <n v="30241"/>
    <s v="26.D.H.F."/>
    <s v="ปนัดดา ปะสาวะเท"/>
    <s v="212540"/>
    <s v="หญิง"/>
    <n v="21"/>
    <n v="2"/>
    <s v="รับจ้าง,กรรมกร"/>
    <s v="19"/>
    <x v="19"/>
    <x v="116"/>
    <x v="13"/>
    <x v="3"/>
    <s v="ร้อยเอ็ด"/>
    <d v="2020-07-23T00:00:00"/>
    <d v="2020-07-28T00:00:00"/>
    <m/>
    <d v="2020-01-05T00:00:00"/>
    <x v="18"/>
    <n v="29"/>
  </r>
  <r>
    <n v="40854"/>
    <s v="26.D.H.F."/>
    <s v="ประเสริฐศิลป์ จิราภรณ์"/>
    <s v="470002749"/>
    <s v="ชาย"/>
    <n v="16"/>
    <n v="5"/>
    <s v="นักเรียน"/>
    <s v="32"/>
    <x v="8"/>
    <x v="200"/>
    <x v="97"/>
    <x v="12"/>
    <s v="หนองฮี"/>
    <d v="2020-10-12T00:00:00"/>
    <d v="2020-10-12T00:00:00"/>
    <m/>
    <d v="2020-01-05T00:00:00"/>
    <x v="45"/>
    <n v="41"/>
  </r>
  <r>
    <n v="15092"/>
    <s v="26.D.H.F."/>
    <s v="ประกาศิต เพชรโรจน์"/>
    <s v="219195"/>
    <s v="ชาย"/>
    <n v="11"/>
    <n v="0"/>
    <s v="นักเรียน"/>
    <s v="62"/>
    <x v="10"/>
    <x v="149"/>
    <x v="84"/>
    <x v="5"/>
    <s v="โพนทอง"/>
    <d v="2020-03-19T00:00:00"/>
    <d v="2020-03-23T00:00:00"/>
    <m/>
    <d v="2020-01-05T00:00:00"/>
    <x v="36"/>
    <n v="11"/>
  </r>
  <r>
    <n v="25184"/>
    <s v="26.D.H.F."/>
    <s v="ประดิษฐ เกษสร"/>
    <s v="000007081"/>
    <s v="ชาย"/>
    <n v="40"/>
    <n v="9"/>
    <s v="เกษตร"/>
    <s v="70"/>
    <x v="14"/>
    <x v="141"/>
    <x v="83"/>
    <x v="16"/>
    <s v="โพนทราย"/>
    <d v="2020-06-21T00:00:00"/>
    <d v="2020-06-26T00:00:00"/>
    <m/>
    <d v="2020-01-05T00:00:00"/>
    <x v="15"/>
    <n v="25"/>
  </r>
  <r>
    <n v="30077"/>
    <s v="26.D.H.F."/>
    <s v="ประทานพร พิมพ์นิล"/>
    <s v="5901395"/>
    <s v="หญิง"/>
    <n v="59"/>
    <n v="7"/>
    <s v="เกษตร"/>
    <s v="41"/>
    <x v="13"/>
    <x v="201"/>
    <x v="78"/>
    <x v="18"/>
    <s v="ศรีสมเด็จ"/>
    <d v="2020-07-12T00:00:00"/>
    <d v="2020-07-15T00:00:00"/>
    <m/>
    <d v="2020-01-05T00:00:00"/>
    <x v="9"/>
    <n v="28"/>
  </r>
  <r>
    <n v="28139"/>
    <s v="26.D.H.F."/>
    <s v="ประพจน์ มหาสาร"/>
    <s v="4423899"/>
    <s v="ชาย"/>
    <n v="31"/>
    <n v="0"/>
    <s v="เกษตร"/>
    <s v="18"/>
    <x v="10"/>
    <x v="202"/>
    <x v="98"/>
    <x v="11"/>
    <s v="ปทุมรัตต์"/>
    <d v="2020-07-14T00:00:00"/>
    <d v="2020-07-20T00:00:00"/>
    <m/>
    <d v="2020-01-05T00:00:00"/>
    <x v="11"/>
    <n v="28"/>
  </r>
  <r>
    <n v="36684"/>
    <s v="26.D.H.F."/>
    <s v="ประภัสสร ระดาไสย"/>
    <s v="6003480"/>
    <s v="หญิง"/>
    <n v="26"/>
    <n v="1"/>
    <s v="เกษตร"/>
    <s v="221"/>
    <x v="6"/>
    <x v="31"/>
    <x v="26"/>
    <x v="2"/>
    <s v="โพธิ์ชัย"/>
    <d v="2020-09-09T00:00:00"/>
    <d v="2020-09-09T00:00:00"/>
    <m/>
    <d v="2020-01-05T00:00:00"/>
    <x v="5"/>
    <n v="36"/>
  </r>
  <r>
    <n v="27681"/>
    <s v="26.D.H.F."/>
    <s v="ประภาพร ประสาร"/>
    <s v="430041075"/>
    <s v="หญิง"/>
    <n v="36"/>
    <n v="9"/>
    <s v="รับจ้าง,กรรมกร"/>
    <s v="11"/>
    <x v="0"/>
    <x v="83"/>
    <x v="42"/>
    <x v="1"/>
    <s v="สุวรรณภูมิ"/>
    <d v="2020-07-04T00:00:00"/>
    <d v="2020-07-08T00:00:00"/>
    <m/>
    <d v="2020-01-05T00:00:00"/>
    <x v="12"/>
    <n v="26"/>
  </r>
  <r>
    <n v="29990"/>
    <s v="26.D.H.F."/>
    <s v="ประสิทธิ์ ฤทธิแผลง"/>
    <s v="591577"/>
    <s v="ชาย"/>
    <n v="41"/>
    <n v="11"/>
    <s v="เกษตร"/>
    <s v="1"/>
    <x v="13"/>
    <x v="183"/>
    <x v="61"/>
    <x v="10"/>
    <s v="ร้อยเอ็ด"/>
    <d v="2020-07-19T00:00:00"/>
    <d v="2020-07-21T00:00:00"/>
    <m/>
    <d v="2020-01-05T00:00:00"/>
    <x v="11"/>
    <n v="29"/>
  </r>
  <r>
    <n v="34100"/>
    <s v="26.D.H.F."/>
    <s v="ปรัชญา บุญโทแสง"/>
    <s v="722897"/>
    <s v="ชาย"/>
    <n v="11"/>
    <n v="8"/>
    <s v="นักเรียน"/>
    <s v="79"/>
    <x v="11"/>
    <x v="65"/>
    <x v="50"/>
    <x v="3"/>
    <s v="ร้อยเอ็ด"/>
    <d v="2020-08-16T00:00:00"/>
    <d v="2020-08-18T00:00:00"/>
    <m/>
    <d v="2020-01-05T00:00:00"/>
    <x v="21"/>
    <n v="33"/>
  </r>
  <r>
    <n v="28271"/>
    <s v="26.D.H.F."/>
    <s v="ปราโมทย์ สุ่มมาตย์"/>
    <s v="468062"/>
    <s v="ชาย"/>
    <n v="34"/>
    <n v="4"/>
    <s v="รับจ้าง,กรรมกร"/>
    <s v="26/2  ประชาธรรมรักษ์"/>
    <x v="8"/>
    <x v="194"/>
    <x v="21"/>
    <x v="3"/>
    <s v="ร้อยเอ็ด"/>
    <d v="2020-07-11T00:00:00"/>
    <d v="2020-07-13T00:00:00"/>
    <m/>
    <d v="2020-01-05T00:00:00"/>
    <x v="9"/>
    <n v="27"/>
  </r>
  <r>
    <n v="23465"/>
    <s v="26.D.H.F."/>
    <s v="ปรางทอง มูลเทพ"/>
    <s v="5603160"/>
    <s v="หญิง"/>
    <n v="7"/>
    <n v="7"/>
    <s v="นักเรียน"/>
    <s v="7"/>
    <x v="15"/>
    <x v="203"/>
    <x v="47"/>
    <x v="8"/>
    <s v="จตุรพักตรพิมาน"/>
    <d v="2020-06-17T00:00:00"/>
    <d v="2020-06-17T00:00:00"/>
    <m/>
    <d v="2020-01-05T00:00:00"/>
    <x v="4"/>
    <n v="24"/>
  </r>
  <r>
    <n v="25426"/>
    <s v="26.D.H.F."/>
    <s v="ปริวัตร ขนันแข็ง"/>
    <s v="501247"/>
    <s v="ชาย"/>
    <n v="17"/>
    <n v="11"/>
    <s v="นักเรียน"/>
    <s v="21"/>
    <x v="14"/>
    <x v="27"/>
    <x v="24"/>
    <x v="6"/>
    <s v="ร้อยเอ็ด"/>
    <d v="2020-06-25T00:00:00"/>
    <d v="2020-06-28T00:00:00"/>
    <m/>
    <d v="2020-01-05T00:00:00"/>
    <x v="7"/>
    <n v="25"/>
  </r>
  <r>
    <n v="14137"/>
    <s v="26.D.H.F."/>
    <s v="ปรีชา เกษรมาลัย"/>
    <s v="5604523"/>
    <s v="ชาย"/>
    <n v="23"/>
    <n v="11"/>
    <s v="รับจ้าง,กรรมกร"/>
    <s v="17"/>
    <x v="13"/>
    <x v="59"/>
    <x v="47"/>
    <x v="8"/>
    <s v="จตุรพักตรพิมาน"/>
    <d v="2020-03-16T00:00:00"/>
    <d v="2020-03-19T00:00:00"/>
    <m/>
    <d v="2020-01-05T00:00:00"/>
    <x v="3"/>
    <n v="11"/>
  </r>
  <r>
    <n v="29991"/>
    <s v="26.D.H.F."/>
    <s v="ปรีชา ตุ่นลำ"/>
    <s v="421336"/>
    <s v="ชาย"/>
    <n v="35"/>
    <n v="0"/>
    <s v="รับจ้าง,กรรมกร"/>
    <s v="114"/>
    <x v="9"/>
    <x v="204"/>
    <x v="46"/>
    <x v="10"/>
    <s v="ร้อยเอ็ด"/>
    <d v="2020-07-18T00:00:00"/>
    <d v="2020-07-19T00:00:00"/>
    <m/>
    <d v="2020-01-05T00:00:00"/>
    <x v="11"/>
    <n v="28"/>
  </r>
  <r>
    <n v="34569"/>
    <s v="26.D.H.F."/>
    <s v="ปรีชา ถาบุรี"/>
    <s v="116176"/>
    <s v="ชาย"/>
    <n v="18"/>
    <n v="0"/>
    <s v="นักเรียน"/>
    <s v="115"/>
    <x v="0"/>
    <x v="193"/>
    <x v="15"/>
    <x v="7"/>
    <s v="เกษตรวิสัย"/>
    <d v="2020-08-12T00:00:00"/>
    <d v="2020-08-18T00:00:00"/>
    <m/>
    <d v="2020-01-05T00:00:00"/>
    <x v="21"/>
    <n v="32"/>
  </r>
  <r>
    <n v="32552"/>
    <s v="26.D.H.F."/>
    <s v="ปวีณา นิลสีมะดัน"/>
    <s v="337368"/>
    <s v="หญิง"/>
    <n v="19"/>
    <n v="2"/>
    <s v="นักเรียน"/>
    <s v="63"/>
    <x v="14"/>
    <x v="205"/>
    <x v="99"/>
    <x v="14"/>
    <s v="ร้อยเอ็ด"/>
    <d v="2020-08-11T00:00:00"/>
    <d v="2020-08-13T00:00:00"/>
    <m/>
    <d v="2020-01-05T00:00:00"/>
    <x v="0"/>
    <n v="32"/>
  </r>
  <r>
    <n v="22747"/>
    <s v="26.D.H.F."/>
    <s v="ปวีณา วิทมาสิงห์"/>
    <s v="753495"/>
    <s v="หญิง"/>
    <n v="34"/>
    <n v="0"/>
    <s v="รับจ้าง,กรรมกร"/>
    <s v="90"/>
    <x v="10"/>
    <x v="165"/>
    <x v="57"/>
    <x v="3"/>
    <s v="ร้อยเอ็ด"/>
    <d v="2020-06-03T00:00:00"/>
    <d v="2020-06-05T00:00:00"/>
    <m/>
    <d v="2020-01-05T00:00:00"/>
    <x v="8"/>
    <n v="22"/>
  </r>
  <r>
    <n v="18081"/>
    <s v="26.D.H.F."/>
    <s v="ปองคุณ ฟองย้อย"/>
    <s v="829646"/>
    <s v="ชาย"/>
    <n v="9"/>
    <n v="1"/>
    <s v="นักเรียน"/>
    <s v="120"/>
    <x v="21"/>
    <x v="125"/>
    <x v="61"/>
    <x v="10"/>
    <s v="ร้อยเอ็ด"/>
    <d v="2020-04-18T00:00:00"/>
    <d v="2020-04-21T00:00:00"/>
    <m/>
    <d v="2020-01-05T00:00:00"/>
    <x v="20"/>
    <n v="15"/>
  </r>
  <r>
    <n v="22096"/>
    <s v="26.D.H.F."/>
    <s v="ปัณณทัต ทองหนา"/>
    <s v="450086336"/>
    <s v="ชาย"/>
    <n v="18"/>
    <n v="3"/>
    <s v="นักเรียน"/>
    <s v="98"/>
    <x v="0"/>
    <x v="83"/>
    <x v="42"/>
    <x v="1"/>
    <s v="สุวรรณภูมิ"/>
    <d v="2020-05-24T00:00:00"/>
    <d v="2020-05-28T00:00:00"/>
    <m/>
    <d v="2020-01-05T00:00:00"/>
    <x v="1"/>
    <n v="21"/>
  </r>
  <r>
    <n v="21142"/>
    <s v="26.D.H.F."/>
    <s v="ปาริยาภร นนทภา"/>
    <s v="0044222"/>
    <s v="หญิง"/>
    <n v="18"/>
    <n v="8"/>
    <s v="นักเรียน"/>
    <s v="59/1"/>
    <x v="10"/>
    <x v="46"/>
    <x v="37"/>
    <x v="10"/>
    <s v="ธวัชบุรี"/>
    <d v="2020-05-28T00:00:00"/>
    <d v="2020-05-28T00:00:00"/>
    <m/>
    <d v="2020-01-05T00:00:00"/>
    <x v="1"/>
    <n v="21"/>
  </r>
  <r>
    <n v="20805"/>
    <s v="26.D.H.F."/>
    <s v="ปิณฑิรา ทองโพธิ์"/>
    <s v="540001234"/>
    <s v="หญิง"/>
    <n v="9"/>
    <n v="0"/>
    <s v="นักเรียน"/>
    <s v="91"/>
    <x v="6"/>
    <x v="41"/>
    <x v="33"/>
    <x v="9"/>
    <s v="พนมไพร"/>
    <d v="2020-05-21T00:00:00"/>
    <d v="2020-05-25T00:00:00"/>
    <m/>
    <d v="2020-01-05T00:00:00"/>
    <x v="1"/>
    <n v="20"/>
  </r>
  <r>
    <n v="30000"/>
    <s v="26.D.H.F."/>
    <s v="ปิติกัลป์ แดนดงยิ่ง"/>
    <s v="5705487"/>
    <s v="ชาย"/>
    <n v="11"/>
    <n v="2"/>
    <s v="นักเรียน"/>
    <s v="146"/>
    <x v="14"/>
    <x v="206"/>
    <x v="100"/>
    <x v="2"/>
    <s v="โพธิ์ชัย"/>
    <d v="2020-07-30T00:00:00"/>
    <d v="2020-07-30T00:00:00"/>
    <m/>
    <d v="2020-01-05T00:00:00"/>
    <x v="18"/>
    <n v="30"/>
  </r>
  <r>
    <n v="28701"/>
    <s v="26.D.H.F."/>
    <s v="ปิยฉัตร จันทะคัต"/>
    <s v="1014293"/>
    <s v="หญิง"/>
    <n v="8"/>
    <n v="2"/>
    <s v="นักเรียน"/>
    <s v="4"/>
    <x v="6"/>
    <x v="7"/>
    <x v="7"/>
    <x v="6"/>
    <s v="ร้อยเอ็ด"/>
    <d v="2020-07-12T00:00:00"/>
    <d v="2020-07-17T00:00:00"/>
    <m/>
    <d v="2020-01-05T00:00:00"/>
    <x v="9"/>
    <n v="28"/>
  </r>
  <r>
    <n v="42435"/>
    <s v="26.D.H.F."/>
    <s v="ปิยนาฎ สมปู่"/>
    <s v="66720"/>
    <s v="หญิง"/>
    <n v="41"/>
    <n v="11"/>
    <s v="บุคลากรสาธารณสุข"/>
    <s v="195"/>
    <x v="14"/>
    <x v="207"/>
    <x v="13"/>
    <x v="3"/>
    <s v="ร้อยเอ็ด"/>
    <d v="2020-10-18T00:00:00"/>
    <d v="2020-10-22T00:00:00"/>
    <m/>
    <d v="2020-01-05T00:00:00"/>
    <x v="23"/>
    <n v="42"/>
  </r>
  <r>
    <n v="28270"/>
    <s v="26.D.H.F."/>
    <s v="ปิยนุช อาษาศึก"/>
    <s v="183833"/>
    <s v="หญิง"/>
    <n v="26"/>
    <n v="9"/>
    <s v="ครู"/>
    <s v="โรงเรียนปัญจลักษณ์"/>
    <x v="14"/>
    <x v="208"/>
    <x v="101"/>
    <x v="17"/>
    <s v="ร้อยเอ็ด"/>
    <d v="2020-07-11T00:00:00"/>
    <d v="2020-07-14T00:00:00"/>
    <m/>
    <d v="2020-01-05T00:00:00"/>
    <x v="9"/>
    <n v="27"/>
  </r>
  <r>
    <n v="43468"/>
    <s v="26.D.H.F."/>
    <s v="ปิยวัฒน์ จันร่องคำ"/>
    <s v="1182147"/>
    <s v="ชาย"/>
    <n v="5"/>
    <n v="2"/>
    <s v="นักเรียน"/>
    <s v="70"/>
    <x v="9"/>
    <x v="209"/>
    <x v="102"/>
    <x v="1"/>
    <s v="ร้อยเอ็ด"/>
    <d v="2020-10-23T00:00:00"/>
    <d v="2020-10-28T00:00:00"/>
    <m/>
    <d v="2020-01-05T00:00:00"/>
    <x v="42"/>
    <n v="42"/>
  </r>
  <r>
    <n v="19755"/>
    <s v="26.D.H.F."/>
    <s v="ปิยะดา จารัตน์"/>
    <s v="498204"/>
    <s v="หญิง"/>
    <n v="15"/>
    <n v="9"/>
    <s v="นักเรียน"/>
    <s v="19"/>
    <x v="10"/>
    <x v="63"/>
    <x v="55"/>
    <x v="3"/>
    <s v="ร้อยเอ็ด"/>
    <d v="2020-04-27T00:00:00"/>
    <d v="2020-05-01T00:00:00"/>
    <m/>
    <d v="2020-01-05T00:00:00"/>
    <x v="27"/>
    <n v="17"/>
  </r>
  <r>
    <n v="35542"/>
    <s v="26.D.H.F."/>
    <s v="ปุณยเกียรติ ถนอมทรัพย์"/>
    <s v="496658"/>
    <s v="ชาย"/>
    <n v="17"/>
    <n v="0"/>
    <s v="นักเรียน"/>
    <s v="23"/>
    <x v="8"/>
    <x v="210"/>
    <x v="61"/>
    <x v="10"/>
    <s v="ร้อยเอ็ด"/>
    <d v="2020-08-26T00:00:00"/>
    <d v="2020-08-29T00:00:00"/>
    <m/>
    <d v="2020-01-05T00:00:00"/>
    <x v="2"/>
    <n v="34"/>
  </r>
  <r>
    <n v="20057"/>
    <s v="26.D.H.F."/>
    <s v="ปุณรวิชญ์ ยะราไสย"/>
    <s v="5402976"/>
    <s v="ชาย"/>
    <n v="17"/>
    <n v="9"/>
    <s v="นักเรียน"/>
    <s v="161"/>
    <x v="12"/>
    <x v="211"/>
    <x v="103"/>
    <x v="0"/>
    <s v="หนองพอก"/>
    <d v="2020-05-13T00:00:00"/>
    <d v="2020-05-16T00:00:00"/>
    <m/>
    <d v="2020-01-05T00:00:00"/>
    <x v="22"/>
    <n v="19"/>
  </r>
  <r>
    <n v="27104"/>
    <s v="26.D.H.F."/>
    <s v="พงศกร ทวีทรัพย์"/>
    <s v="1171774"/>
    <s v="ชาย"/>
    <n v="15"/>
    <n v="1"/>
    <s v="นักเรียน"/>
    <s v="236"/>
    <x v="13"/>
    <x v="212"/>
    <x v="1"/>
    <x v="1"/>
    <s v="ร้อยเอ็ด"/>
    <d v="2020-07-01T00:00:00"/>
    <d v="2020-07-05T00:00:00"/>
    <m/>
    <d v="2020-01-05T00:00:00"/>
    <x v="12"/>
    <n v="26"/>
  </r>
  <r>
    <n v="26465"/>
    <s v="26.D.H.F."/>
    <s v="พงศกร นุ่มน้อย"/>
    <s v="5402905"/>
    <s v="ชาย"/>
    <n v="10"/>
    <n v="1"/>
    <s v="นักเรียน"/>
    <s v="168"/>
    <x v="6"/>
    <x v="113"/>
    <x v="29"/>
    <x v="2"/>
    <s v="โพธิ์ชัย"/>
    <d v="2020-07-08T00:00:00"/>
    <d v="2020-07-08T00:00:00"/>
    <m/>
    <d v="2020-01-05T00:00:00"/>
    <x v="12"/>
    <n v="27"/>
  </r>
  <r>
    <n v="18082"/>
    <s v="26.D.H.F."/>
    <s v="พงศกร ยลถวิล"/>
    <s v="566947"/>
    <s v="ชาย"/>
    <n v="14"/>
    <n v="6"/>
    <s v="นักเรียน"/>
    <s v="18/10 แฟลตตำรวจ"/>
    <x v="9"/>
    <x v="21"/>
    <x v="21"/>
    <x v="3"/>
    <s v="ร้อยเอ็ด"/>
    <d v="2020-04-19T00:00:00"/>
    <d v="2020-04-19T00:00:00"/>
    <m/>
    <d v="2020-01-05T00:00:00"/>
    <x v="20"/>
    <n v="16"/>
  </r>
  <r>
    <n v="25832"/>
    <s v="26.D.H.F."/>
    <s v="พงศกร สว่างชุม"/>
    <s v="6000012"/>
    <s v="ชาย"/>
    <n v="16"/>
    <n v="7"/>
    <s v="นักเรียน"/>
    <s v="192"/>
    <x v="0"/>
    <x v="12"/>
    <x v="12"/>
    <x v="0"/>
    <s v="หนองพอก"/>
    <d v="2020-06-30T00:00:00"/>
    <d v="2020-07-03T00:00:00"/>
    <m/>
    <d v="2020-01-05T00:00:00"/>
    <x v="7"/>
    <n v="26"/>
  </r>
  <r>
    <n v="31229"/>
    <s v="26.D.H.F."/>
    <s v="พงศธร แข็งแรง"/>
    <s v="5400023"/>
    <s v="ชาย"/>
    <n v="21"/>
    <n v="5"/>
    <s v="นักเรียน"/>
    <s v="22"/>
    <x v="14"/>
    <x v="145"/>
    <x v="79"/>
    <x v="8"/>
    <s v="จตุรพักตรพิมาน"/>
    <d v="2020-08-09T00:00:00"/>
    <d v="2020-08-10T00:00:00"/>
    <m/>
    <d v="2020-01-05T00:00:00"/>
    <x v="0"/>
    <n v="32"/>
  </r>
  <r>
    <n v="34040"/>
    <s v="26.D.H.F."/>
    <s v="พงศ์ปณต รูปสูง"/>
    <s v="5502692"/>
    <s v="ชาย"/>
    <n v="12"/>
    <n v="11"/>
    <s v="นักเรียน"/>
    <s v="5"/>
    <x v="9"/>
    <x v="213"/>
    <x v="78"/>
    <x v="18"/>
    <s v="ศรีสมเด็จ"/>
    <d v="2020-08-15T00:00:00"/>
    <d v="2020-08-19T00:00:00"/>
    <m/>
    <d v="2020-01-05T00:00:00"/>
    <x v="21"/>
    <n v="32"/>
  </r>
  <r>
    <n v="22863"/>
    <s v="26.D.H.F."/>
    <s v="พงศ์พัชรา พลเยี่ยม"/>
    <s v="5700750"/>
    <s v="หญิง"/>
    <n v="8"/>
    <n v="2"/>
    <s v="นักเรียน"/>
    <s v="150"/>
    <x v="5"/>
    <x v="214"/>
    <x v="26"/>
    <x v="2"/>
    <s v="โพธิ์ชัย"/>
    <d v="2020-06-07T00:00:00"/>
    <d v="2020-06-11T00:00:00"/>
    <m/>
    <d v="2020-01-05T00:00:00"/>
    <x v="35"/>
    <n v="23"/>
  </r>
  <r>
    <n v="38330"/>
    <s v="26.D.H.F."/>
    <s v="พงษ์บดินทร์ วรรรณสินธ์"/>
    <s v="5903445"/>
    <s v="ชาย"/>
    <n v="15"/>
    <n v="1"/>
    <s v="นักเรียน"/>
    <s v="11/1"/>
    <x v="16"/>
    <x v="215"/>
    <x v="104"/>
    <x v="8"/>
    <s v="จตุรพักตรพิมาน"/>
    <d v="2020-09-23T00:00:00"/>
    <d v="2020-09-25T00:00:00"/>
    <m/>
    <d v="2020-01-05T00:00:00"/>
    <x v="16"/>
    <n v="38"/>
  </r>
  <r>
    <n v="29218"/>
    <s v="26.D.H.F."/>
    <s v="พงษ์ภักดี สมภักดี"/>
    <s v="963957"/>
    <s v="ชาย"/>
    <n v="6"/>
    <n v="10"/>
    <s v="นักเรียน"/>
    <s v="29"/>
    <x v="0"/>
    <x v="216"/>
    <x v="23"/>
    <x v="3"/>
    <s v="ร้อยเอ็ด"/>
    <d v="2020-07-18T00:00:00"/>
    <d v="2020-07-22T00:00:00"/>
    <m/>
    <d v="2020-01-05T00:00:00"/>
    <x v="11"/>
    <n v="28"/>
  </r>
  <r>
    <n v="32949"/>
    <s v="26.D.H.F."/>
    <s v="พงษ์ศักดิ์ บุตรศิริ"/>
    <s v="6003250"/>
    <s v="ชาย"/>
    <n v="15"/>
    <n v="2"/>
    <s v="นักเรียน"/>
    <s v="74"/>
    <x v="6"/>
    <x v="113"/>
    <x v="29"/>
    <x v="2"/>
    <s v="โพธิ์ชัย"/>
    <d v="2020-08-14T00:00:00"/>
    <d v="2020-08-19T00:00:00"/>
    <m/>
    <d v="2020-01-05T00:00:00"/>
    <x v="21"/>
    <n v="32"/>
  </r>
  <r>
    <n v="29229"/>
    <s v="26.D.H.F."/>
    <s v="พรชัย แสงสุโท"/>
    <s v="87789"/>
    <s v="ชาย"/>
    <n v="41"/>
    <n v="0"/>
    <s v="รับจ้าง,กรรมกร"/>
    <s v="103"/>
    <x v="0"/>
    <x v="217"/>
    <x v="86"/>
    <x v="3"/>
    <s v="ร้อยเอ็ด"/>
    <d v="2020-07-20T00:00:00"/>
    <d v="2020-07-22T00:00:00"/>
    <m/>
    <d v="2020-01-05T00:00:00"/>
    <x v="11"/>
    <n v="29"/>
  </r>
  <r>
    <n v="27098"/>
    <s v="26.D.H.F."/>
    <s v="พรนภา แพงตาวงค์"/>
    <s v="1167373"/>
    <s v="หญิง"/>
    <n v="20"/>
    <n v="0"/>
    <s v="รับจ้าง,กรรมกร"/>
    <s v="51"/>
    <x v="7"/>
    <x v="218"/>
    <x v="105"/>
    <x v="18"/>
    <s v="ร้อยเอ็ด"/>
    <d v="2020-07-05T00:00:00"/>
    <d v="2020-07-09T00:00:00"/>
    <m/>
    <d v="2020-01-05T00:00:00"/>
    <x v="12"/>
    <n v="27"/>
  </r>
  <r>
    <n v="1957"/>
    <s v="26.D.H.F."/>
    <s v="พรนภา ภูบันพระ"/>
    <s v="5503253"/>
    <s v="หญิง"/>
    <n v="13"/>
    <n v="1"/>
    <s v="นักเรียน"/>
    <s v="131"/>
    <x v="5"/>
    <x v="219"/>
    <x v="18"/>
    <x v="8"/>
    <s v="จตุรพักตรพิมาน"/>
    <d v="2020-01-03T00:00:00"/>
    <d v="2020-01-06T00:00:00"/>
    <m/>
    <d v="2020-01-05T00:00:00"/>
    <x v="46"/>
    <n v="0"/>
  </r>
  <r>
    <n v="29031"/>
    <s v="26.D.H.F."/>
    <s v="พรนิภา แสนอุ่น"/>
    <s v="13486"/>
    <s v="หญิง"/>
    <n v="30"/>
    <n v="0"/>
    <s v="เกษตร"/>
    <s v="24"/>
    <x v="16"/>
    <x v="220"/>
    <x v="6"/>
    <x v="5"/>
    <s v="โพนทอง"/>
    <d v="2020-07-21T00:00:00"/>
    <d v="2020-07-23T00:00:00"/>
    <m/>
    <d v="2020-01-05T00:00:00"/>
    <x v="11"/>
    <n v="29"/>
  </r>
  <r>
    <n v="34261"/>
    <s v="26.D.H.F."/>
    <s v="พรพรรณ มิเถาวัลย์"/>
    <s v="83387"/>
    <s v="หญิง"/>
    <n v="27"/>
    <n v="0"/>
    <s v="เกษตร"/>
    <s v="143"/>
    <x v="15"/>
    <x v="221"/>
    <x v="106"/>
    <x v="13"/>
    <s v="อาจสามารถ"/>
    <d v="2020-07-29T00:00:00"/>
    <d v="2020-08-01T00:00:00"/>
    <m/>
    <d v="2020-01-05T00:00:00"/>
    <x v="18"/>
    <n v="30"/>
  </r>
  <r>
    <n v="40360"/>
    <s v="26.D.H.F."/>
    <s v="พรพรหม วงศ์ผาบุตร"/>
    <s v="97264"/>
    <s v="หญิง"/>
    <n v="12"/>
    <n v="0"/>
    <s v="นักเรียน"/>
    <s v="44"/>
    <x v="9"/>
    <x v="162"/>
    <x v="59"/>
    <x v="13"/>
    <s v="อาจสามารถ"/>
    <d v="2020-08-14T00:00:00"/>
    <d v="2020-08-19T00:00:00"/>
    <m/>
    <d v="2020-01-05T00:00:00"/>
    <x v="21"/>
    <n v="32"/>
  </r>
  <r>
    <n v="27525"/>
    <s v="26.D.H.F."/>
    <s v="พรพิพัฒน์ อาจเดช"/>
    <s v="470001755"/>
    <s v="ชาย"/>
    <n v="16"/>
    <n v="3"/>
    <s v="นักเรียน"/>
    <s v="58"/>
    <x v="5"/>
    <x v="222"/>
    <x v="107"/>
    <x v="9"/>
    <s v="พนมไพร"/>
    <d v="2020-07-10T00:00:00"/>
    <d v="2020-07-14T00:00:00"/>
    <m/>
    <d v="2020-01-05T00:00:00"/>
    <x v="9"/>
    <n v="27"/>
  </r>
  <r>
    <n v="13834"/>
    <s v="26.D.H.F."/>
    <s v="พรรณรวี เพียรดี"/>
    <s v="815412"/>
    <s v="หญิง"/>
    <n v="33"/>
    <n v="7"/>
    <s v="รับจ้าง,กรรมกร"/>
    <s v="142  เทวาภิบาล"/>
    <x v="16"/>
    <x v="16"/>
    <x v="21"/>
    <x v="3"/>
    <s v="ร้อยเอ็ด"/>
    <d v="2020-03-03T00:00:00"/>
    <d v="2020-03-09T00:00:00"/>
    <m/>
    <d v="2020-01-05T00:00:00"/>
    <x v="43"/>
    <n v="9"/>
  </r>
  <r>
    <n v="35615"/>
    <s v="26.D.H.F."/>
    <s v="พรรณษา เมืองจันทร์"/>
    <s v="57871"/>
    <s v="หญิง"/>
    <n v="27"/>
    <n v="0"/>
    <s v="รับจ้าง,กรรมกร"/>
    <s v="191"/>
    <x v="13"/>
    <x v="223"/>
    <x v="108"/>
    <x v="10"/>
    <s v="โพนทอง"/>
    <d v="2020-09-03T00:00:00"/>
    <d v="2020-09-04T00:00:00"/>
    <m/>
    <d v="2020-01-05T00:00:00"/>
    <x v="13"/>
    <n v="35"/>
  </r>
  <r>
    <n v="34343"/>
    <s v="26.D.H.F."/>
    <s v="พรรษกร บุญครอบ"/>
    <s v="0090041"/>
    <s v="ชาย"/>
    <n v="9"/>
    <n v="3"/>
    <s v="นักเรียน"/>
    <s v="103"/>
    <x v="13"/>
    <x v="223"/>
    <x v="108"/>
    <x v="10"/>
    <s v="ธวัชบุรี"/>
    <d v="2020-08-19T00:00:00"/>
    <d v="2020-08-23T00:00:00"/>
    <m/>
    <d v="2020-01-05T00:00:00"/>
    <x v="2"/>
    <n v="33"/>
  </r>
  <r>
    <n v="36960"/>
    <s v="26.D.H.F."/>
    <s v="พรระวี ข่าขันมะลี"/>
    <s v="5906237"/>
    <s v="หญิง"/>
    <n v="17"/>
    <n v="8"/>
    <s v="นักเรียน"/>
    <s v="287"/>
    <x v="2"/>
    <x v="118"/>
    <x v="76"/>
    <x v="8"/>
    <s v="จตุรพักตรพิมาน"/>
    <d v="2020-09-13T00:00:00"/>
    <d v="2020-09-14T00:00:00"/>
    <m/>
    <d v="2020-01-05T00:00:00"/>
    <x v="32"/>
    <n v="37"/>
  </r>
  <r>
    <n v="32876"/>
    <s v="26.D.H.F."/>
    <s v="พรหมวิริยะ พืชพา"/>
    <s v="760542"/>
    <s v="ชาย"/>
    <n v="10"/>
    <n v="9"/>
    <s v="นักเรียน"/>
    <s v="86"/>
    <x v="9"/>
    <x v="224"/>
    <x v="109"/>
    <x v="10"/>
    <s v="ร้อยเอ็ด"/>
    <d v="2020-08-10T00:00:00"/>
    <d v="2020-08-15T00:00:00"/>
    <m/>
    <d v="2020-01-05T00:00:00"/>
    <x v="0"/>
    <n v="32"/>
  </r>
  <r>
    <n v="36508"/>
    <s v="26.D.H.F."/>
    <s v="พระอินทรา มารศรี"/>
    <s v="126155"/>
    <s v="ชาย"/>
    <n v="22"/>
    <n v="0"/>
    <s v="นักบวช"/>
    <s v="วัดบ้านหนองหัวคน"/>
    <x v="9"/>
    <x v="162"/>
    <x v="59"/>
    <x v="13"/>
    <s v="อาจสามารถ"/>
    <d v="2020-08-19T00:00:00"/>
    <d v="2020-08-21T00:00:00"/>
    <m/>
    <d v="2020-01-05T00:00:00"/>
    <x v="21"/>
    <n v="33"/>
  </r>
  <r>
    <n v="38272"/>
    <s v="26.D.H.F."/>
    <s v="พลอยประภัส กัญญาคำ"/>
    <s v="440058150"/>
    <s v="หญิง"/>
    <n v="31"/>
    <n v="3"/>
    <s v="เกษตร"/>
    <s v="82"/>
    <x v="16"/>
    <x v="225"/>
    <x v="110"/>
    <x v="1"/>
    <s v="สุวรรณภูมิ"/>
    <d v="2020-09-03T00:00:00"/>
    <d v="2020-09-08T00:00:00"/>
    <m/>
    <d v="2020-01-05T00:00:00"/>
    <x v="5"/>
    <n v="35"/>
  </r>
  <r>
    <n v="15551"/>
    <s v="26.D.H.F."/>
    <s v="พสิษฐ์ คำจันทราช"/>
    <s v="1164420"/>
    <s v="ชาย"/>
    <n v="8"/>
    <n v="7"/>
    <s v="นักเรียน"/>
    <s v="158"/>
    <x v="13"/>
    <x v="212"/>
    <x v="1"/>
    <x v="1"/>
    <s v="ร้อยเอ็ด"/>
    <d v="2020-03-15T00:00:00"/>
    <d v="2020-03-19T00:00:00"/>
    <m/>
    <d v="2020-01-05T00:00:00"/>
    <x v="3"/>
    <n v="11"/>
  </r>
  <r>
    <n v="29657"/>
    <s v="26.D.H.F."/>
    <s v="พัชรพล เทศเสนา"/>
    <s v="5801314"/>
    <s v="ชาย"/>
    <n v="17"/>
    <n v="6"/>
    <s v="นักเรียน"/>
    <s v="46"/>
    <x v="9"/>
    <x v="226"/>
    <x v="69"/>
    <x v="18"/>
    <s v="ศรีสมเด็จ"/>
    <d v="2020-07-08T00:00:00"/>
    <d v="2020-07-11T00:00:00"/>
    <m/>
    <d v="2020-01-05T00:00:00"/>
    <x v="12"/>
    <n v="27"/>
  </r>
  <r>
    <n v="45359"/>
    <s v="26.D.H.F."/>
    <s v="พัชราภรณ์ ขันทะลักษณ์"/>
    <s v="580002017"/>
    <s v="หญิง"/>
    <n v="27"/>
    <n v="6"/>
    <s v="รับจ้าง,กรรมกร"/>
    <s v="330"/>
    <x v="5"/>
    <x v="29"/>
    <x v="21"/>
    <x v="3"/>
    <s v="จุรีเวช"/>
    <d v="2020-11-08T00:00:00"/>
    <d v="2020-11-08T00:00:00"/>
    <m/>
    <d v="2020-01-05T00:00:00"/>
    <x v="40"/>
    <n v="45"/>
  </r>
  <r>
    <n v="26391"/>
    <s v="26.D.H.F."/>
    <s v="พัชราภรณ์ ยะประทุม"/>
    <s v="563334"/>
    <s v="หญิง"/>
    <n v="14"/>
    <n v="8"/>
    <s v="นักเรียน"/>
    <s v="127"/>
    <x v="11"/>
    <x v="65"/>
    <x v="50"/>
    <x v="3"/>
    <s v="ร้อยเอ็ด"/>
    <d v="2020-06-27T00:00:00"/>
    <d v="2020-06-30T00:00:00"/>
    <m/>
    <d v="2020-01-05T00:00:00"/>
    <x v="7"/>
    <n v="25"/>
  </r>
  <r>
    <n v="28537"/>
    <s v="26.D.H.F."/>
    <s v="พัชลิดา ลามี"/>
    <s v="470110841"/>
    <s v="หญิง"/>
    <n v="15"/>
    <n v="7"/>
    <s v="นักเรียน"/>
    <s v="77"/>
    <x v="6"/>
    <x v="227"/>
    <x v="110"/>
    <x v="1"/>
    <s v="สุวรรณภูมิ"/>
    <d v="2020-07-11T00:00:00"/>
    <d v="2020-07-14T00:00:00"/>
    <m/>
    <d v="2020-01-05T00:00:00"/>
    <x v="9"/>
    <n v="27"/>
  </r>
  <r>
    <n v="18654"/>
    <s v="26.D.H.F."/>
    <s v="พัทธพล หกพันนา"/>
    <s v="5110696"/>
    <s v="ชาย"/>
    <n v="16"/>
    <n v="7"/>
    <s v="นักเรียน"/>
    <s v="317"/>
    <x v="15"/>
    <x v="228"/>
    <x v="103"/>
    <x v="0"/>
    <s v="หนองพอก"/>
    <d v="2020-04-27T00:00:00"/>
    <d v="2020-04-29T00:00:00"/>
    <m/>
    <d v="2020-01-05T00:00:00"/>
    <x v="27"/>
    <n v="17"/>
  </r>
  <r>
    <n v="33269"/>
    <s v="26.D.H.F."/>
    <s v="พันธกานต์ ศรีธรรมราช"/>
    <s v="125055"/>
    <s v="ชาย"/>
    <n v="19"/>
    <n v="0"/>
    <s v="นักเรียน"/>
    <s v="15"/>
    <x v="15"/>
    <x v="221"/>
    <x v="106"/>
    <x v="13"/>
    <s v="อาจสามารถ"/>
    <d v="2020-07-21T00:00:00"/>
    <d v="2020-08-01T00:00:00"/>
    <m/>
    <d v="2020-01-05T00:00:00"/>
    <x v="18"/>
    <n v="29"/>
  </r>
  <r>
    <n v="17349"/>
    <s v="26.D.H.F."/>
    <s v="พันธวัช คำสี"/>
    <s v="5506915"/>
    <s v="ชาย"/>
    <n v="7"/>
    <n v="9"/>
    <s v="นักเรียน"/>
    <s v="16"/>
    <x v="12"/>
    <x v="229"/>
    <x v="76"/>
    <x v="8"/>
    <s v="จตุรพักตรพิมาน"/>
    <d v="2020-04-17T00:00:00"/>
    <d v="2020-04-20T00:00:00"/>
    <m/>
    <d v="2020-01-05T00:00:00"/>
    <x v="20"/>
    <n v="15"/>
  </r>
  <r>
    <n v="37585"/>
    <s v="26.D.H.F."/>
    <s v="พาขวํญ กั๊กกลั่น"/>
    <s v="5503132"/>
    <s v="หญิง"/>
    <n v="8"/>
    <n v="0"/>
    <s v="นักเรียน"/>
    <s v="199"/>
    <x v="1"/>
    <x v="89"/>
    <x v="15"/>
    <x v="7"/>
    <s v="เกษตรวิสัย"/>
    <d v="2020-09-12T00:00:00"/>
    <d v="2020-09-17T00:00:00"/>
    <m/>
    <d v="2020-01-05T00:00:00"/>
    <x v="32"/>
    <n v="36"/>
  </r>
  <r>
    <n v="29619"/>
    <s v="26.D.H.F."/>
    <s v="พานิชย์ จันทร์ขอนแก่น"/>
    <m/>
    <s v="หญิง"/>
    <n v="67"/>
    <n v="0"/>
    <s v="เกษตร"/>
    <s v="37"/>
    <x v="12"/>
    <x v="230"/>
    <x v="111"/>
    <x v="19"/>
    <s v="เมืองสรวง"/>
    <d v="2020-07-22T00:00:00"/>
    <d v="2020-07-25T00:00:00"/>
    <m/>
    <d v="2020-01-05T00:00:00"/>
    <x v="11"/>
    <n v="29"/>
  </r>
  <r>
    <n v="28974"/>
    <s v="26.D.H.F."/>
    <s v="พิกุล ทบพวก"/>
    <s v="450055923"/>
    <s v="หญิง"/>
    <n v="56"/>
    <n v="9"/>
    <s v="เกษตร"/>
    <s v="31"/>
    <x v="14"/>
    <x v="231"/>
    <x v="112"/>
    <x v="12"/>
    <s v="หนองฮี"/>
    <d v="2020-07-21T00:00:00"/>
    <d v="2020-07-21T00:00:00"/>
    <m/>
    <d v="2020-01-05T00:00:00"/>
    <x v="11"/>
    <n v="29"/>
  </r>
  <r>
    <n v="30653"/>
    <s v="26.D.H.F."/>
    <s v="พิชญา แปลเพ็ง"/>
    <s v="5102215"/>
    <s v="หญิง"/>
    <n v="12"/>
    <n v="0"/>
    <s v="นักเรียน"/>
    <s v="12"/>
    <x v="2"/>
    <x v="50"/>
    <x v="40"/>
    <x v="11"/>
    <s v="ปทุมรัตต์"/>
    <d v="2020-07-31T00:00:00"/>
    <d v="2020-08-04T00:00:00"/>
    <m/>
    <d v="2020-01-05T00:00:00"/>
    <x v="26"/>
    <n v="30"/>
  </r>
  <r>
    <n v="35541"/>
    <s v="26.D.H.F."/>
    <s v="พิชาญเมธ เพียรชนะ"/>
    <s v="1042142"/>
    <s v="ชาย"/>
    <n v="4"/>
    <n v="0"/>
    <s v="ไม่ทราบอาชีพ/ในปกครอง"/>
    <s v="43"/>
    <x v="5"/>
    <x v="232"/>
    <x v="109"/>
    <x v="10"/>
    <s v="ร้อยเอ็ด"/>
    <d v="2020-08-27T00:00:00"/>
    <d v="2020-09-01T00:00:00"/>
    <m/>
    <d v="2020-01-05T00:00:00"/>
    <x v="13"/>
    <n v="34"/>
  </r>
  <r>
    <n v="34493"/>
    <s v="26.D.H.F."/>
    <s v="พิทยา โพธิ์ชัยโคตร"/>
    <s v="930884"/>
    <s v="ชาย"/>
    <n v="24"/>
    <n v="10"/>
    <s v="รับจ้าง,กรรมกร"/>
    <s v="87"/>
    <x v="12"/>
    <x v="233"/>
    <x v="2"/>
    <x v="2"/>
    <s v="ร้อยเอ็ด"/>
    <d v="2020-08-15T00:00:00"/>
    <d v="2020-08-18T00:00:00"/>
    <m/>
    <d v="2020-01-05T00:00:00"/>
    <x v="21"/>
    <n v="32"/>
  </r>
  <r>
    <n v="15590"/>
    <s v="26.D.H.F."/>
    <s v="พิทักษ์ แกมเจริญ"/>
    <s v="746878"/>
    <s v="ชาย"/>
    <n v="18"/>
    <n v="0"/>
    <s v="นักเรียน"/>
    <s v="116"/>
    <x v="2"/>
    <x v="74"/>
    <x v="14"/>
    <x v="6"/>
    <s v="ร้อยเอ็ด"/>
    <d v="2020-03-22T00:00:00"/>
    <d v="2020-03-24T00:00:00"/>
    <m/>
    <d v="2020-01-05T00:00:00"/>
    <x v="36"/>
    <n v="12"/>
  </r>
  <r>
    <n v="18957"/>
    <s v="26.D.H.F."/>
    <s v="พิทักษ์ชัย สำราญงาม"/>
    <s v="450051787"/>
    <s v="ชาย"/>
    <n v="19"/>
    <n v="1"/>
    <s v="นักเรียน"/>
    <s v="69"/>
    <x v="13"/>
    <x v="234"/>
    <x v="113"/>
    <x v="9"/>
    <s v="พนมไพร"/>
    <d v="2020-05-07T00:00:00"/>
    <d v="2020-05-07T00:00:00"/>
    <m/>
    <d v="2020-01-05T00:00:00"/>
    <x v="14"/>
    <n v="18"/>
  </r>
  <r>
    <n v="32162"/>
    <s v="26.D.H.F."/>
    <s v="พิพาพร ไชยจักร"/>
    <s v="6301368"/>
    <s v="หญิง"/>
    <n v="25"/>
    <n v="5"/>
    <s v="รับจ้าง,กรรมกร"/>
    <s v="97"/>
    <x v="0"/>
    <x v="0"/>
    <x v="0"/>
    <x v="0"/>
    <s v="หนองพอก"/>
    <d v="2020-08-05T00:00:00"/>
    <d v="2020-08-07T00:00:00"/>
    <m/>
    <d v="2020-01-05T00:00:00"/>
    <x v="26"/>
    <n v="31"/>
  </r>
  <r>
    <n v="29982"/>
    <s v="26.D.H.F."/>
    <s v="พิมพ์ชนก ยางสุข"/>
    <s v="599828"/>
    <s v="หญิง"/>
    <n v="13"/>
    <n v="11"/>
    <s v="นักเรียน"/>
    <s v="11"/>
    <x v="0"/>
    <x v="235"/>
    <x v="56"/>
    <x v="10"/>
    <s v="ร้อยเอ็ด"/>
    <d v="2020-07-23T00:00:00"/>
    <d v="2020-07-24T00:00:00"/>
    <m/>
    <d v="2020-01-05T00:00:00"/>
    <x v="11"/>
    <n v="29"/>
  </r>
  <r>
    <n v="34089"/>
    <s v="26.D.H.F."/>
    <s v="พิมพ์ผกา เที่ยงผดุง"/>
    <s v="604129"/>
    <s v="หญิง"/>
    <n v="25"/>
    <n v="0"/>
    <s v="รับจ้าง,กรรมกร"/>
    <s v="27"/>
    <x v="2"/>
    <x v="236"/>
    <x v="22"/>
    <x v="10"/>
    <s v="ร้อยเอ็ด"/>
    <d v="2020-08-14T00:00:00"/>
    <d v="2020-08-20T00:00:00"/>
    <m/>
    <d v="2020-01-05T00:00:00"/>
    <x v="21"/>
    <n v="32"/>
  </r>
  <r>
    <n v="38742"/>
    <s v="26.D.H.F."/>
    <s v="พิรกานต์ มลีรัตน์"/>
    <s v="5503983"/>
    <s v="หญิง"/>
    <n v="14"/>
    <n v="8"/>
    <s v="นักเรียน"/>
    <s v="161"/>
    <x v="9"/>
    <x v="237"/>
    <x v="80"/>
    <x v="19"/>
    <s v="เมืองสรวง"/>
    <d v="2020-09-08T00:00:00"/>
    <d v="2020-09-11T00:00:00"/>
    <m/>
    <d v="2020-01-05T00:00:00"/>
    <x v="5"/>
    <n v="36"/>
  </r>
  <r>
    <n v="40362"/>
    <s v="26.D.H.F."/>
    <s v="พิสิฐ วิเศษวงษา"/>
    <s v="127507"/>
    <s v="ชาย"/>
    <n v="29"/>
    <n v="0"/>
    <s v="ค้าขาย"/>
    <s v="207"/>
    <x v="10"/>
    <x v="238"/>
    <x v="28"/>
    <x v="13"/>
    <s v="อาจสามารถ"/>
    <d v="2020-08-05T00:00:00"/>
    <d v="2020-08-10T00:00:00"/>
    <m/>
    <d v="2020-01-05T00:00:00"/>
    <x v="0"/>
    <n v="31"/>
  </r>
  <r>
    <n v="18257"/>
    <s v="26.D.H.F."/>
    <s v="พิสุทธิ์ กุตะระใส"/>
    <s v="630000665"/>
    <s v="ชาย"/>
    <n v="14"/>
    <n v="0"/>
    <s v="นักเรียน"/>
    <s v="9"/>
    <x v="3"/>
    <x v="239"/>
    <x v="114"/>
    <x v="9"/>
    <s v="พนมไพร"/>
    <d v="2020-04-27T00:00:00"/>
    <d v="2020-04-29T00:00:00"/>
    <m/>
    <d v="2020-01-05T00:00:00"/>
    <x v="27"/>
    <n v="17"/>
  </r>
  <r>
    <n v="23110"/>
    <s v="26.D.H.F."/>
    <s v="พีร์นิธิ อึ้งเจริญธนกิจ"/>
    <s v="1169460"/>
    <s v="ชาย"/>
    <n v="12"/>
    <n v="0"/>
    <s v="นักเรียน"/>
    <s v="442"/>
    <x v="13"/>
    <x v="240"/>
    <x v="4"/>
    <x v="1"/>
    <s v="ร้อยเอ็ด"/>
    <d v="2020-06-05T00:00:00"/>
    <d v="2020-06-09T00:00:00"/>
    <m/>
    <d v="2020-01-05T00:00:00"/>
    <x v="35"/>
    <n v="22"/>
  </r>
  <r>
    <n v="27187"/>
    <s v="26.D.H.F."/>
    <s v="พีรพัฒน์ กิตติศรีสุวรรณ"/>
    <s v="530159346"/>
    <s v="ชาย"/>
    <n v="9"/>
    <n v="9"/>
    <s v="นักเรียน"/>
    <s v="105"/>
    <x v="13"/>
    <x v="212"/>
    <x v="1"/>
    <x v="1"/>
    <s v="สุวรรณภูมิ"/>
    <d v="2020-06-30T00:00:00"/>
    <d v="2020-07-03T00:00:00"/>
    <m/>
    <d v="2020-01-05T00:00:00"/>
    <x v="7"/>
    <n v="26"/>
  </r>
  <r>
    <n v="30674"/>
    <s v="26.D.H.F."/>
    <s v="พีรพัฒน์ จิตเกษม"/>
    <s v="90950"/>
    <s v="ชาย"/>
    <n v="15"/>
    <n v="0"/>
    <s v="นักเรียน"/>
    <s v="75"/>
    <x v="13"/>
    <x v="241"/>
    <x v="106"/>
    <x v="13"/>
    <s v="อาจสามารถ"/>
    <d v="2020-06-24T00:00:00"/>
    <d v="2020-06-29T00:00:00"/>
    <m/>
    <d v="2020-01-05T00:00:00"/>
    <x v="7"/>
    <n v="25"/>
  </r>
  <r>
    <n v="17926"/>
    <s v="26.D.H.F."/>
    <s v="พีรภัทร เกตุศิริ"/>
    <s v="480121803"/>
    <s v="ชาย"/>
    <n v="14"/>
    <n v="5"/>
    <s v="นักเรียน"/>
    <s v="94"/>
    <x v="9"/>
    <x v="52"/>
    <x v="42"/>
    <x v="1"/>
    <s v="สุวรรณภูมิ"/>
    <d v="2020-04-08T00:00:00"/>
    <d v="2020-04-12T00:00:00"/>
    <m/>
    <d v="2020-01-05T00:00:00"/>
    <x v="28"/>
    <n v="14"/>
  </r>
  <r>
    <n v="33230"/>
    <s v="26.D.H.F."/>
    <s v="พีรวิชญ์ เจือจารย์"/>
    <s v="5712447"/>
    <s v="ชาย"/>
    <n v="6"/>
    <n v="2"/>
    <s v="นักเรียน"/>
    <s v="45"/>
    <x v="6"/>
    <x v="242"/>
    <x v="79"/>
    <x v="8"/>
    <s v="จตุรพักตรพิมาน"/>
    <d v="2020-08-20T00:00:00"/>
    <d v="2020-08-21T00:00:00"/>
    <m/>
    <d v="2020-01-05T00:00:00"/>
    <x v="21"/>
    <n v="33"/>
  </r>
  <r>
    <n v="22058"/>
    <s v="26.D.H.F."/>
    <s v="พีระพงศ์ กกฝ้าย"/>
    <s v="5301787"/>
    <s v="ชาย"/>
    <n v="14"/>
    <n v="10"/>
    <s v="นักเรียน"/>
    <s v="211"/>
    <x v="0"/>
    <x v="12"/>
    <x v="12"/>
    <x v="0"/>
    <s v="หนองพอก"/>
    <d v="2020-05-27T00:00:00"/>
    <d v="2020-06-04T00:00:00"/>
    <m/>
    <d v="2020-01-05T00:00:00"/>
    <x v="8"/>
    <n v="21"/>
  </r>
  <r>
    <n v="20680"/>
    <s v="26.D.H.F."/>
    <s v="พีระพงษ์ วีระพันธุ์"/>
    <s v="0063677"/>
    <s v="ชาย"/>
    <n v="15"/>
    <n v="0"/>
    <s v="นักเรียน"/>
    <s v="40"/>
    <x v="10"/>
    <x v="46"/>
    <x v="37"/>
    <x v="10"/>
    <s v="ธวัชบุรี"/>
    <d v="2020-05-20T00:00:00"/>
    <d v="2020-05-23T00:00:00"/>
    <m/>
    <d v="2020-01-05T00:00:00"/>
    <x v="6"/>
    <n v="20"/>
  </r>
  <r>
    <n v="20323"/>
    <s v="26.D.H.F."/>
    <s v="พีระวัฒน์ เหลาแตว"/>
    <s v="630002581"/>
    <s v="ชาย"/>
    <n v="33"/>
    <n v="6"/>
    <s v="เกษตร"/>
    <s v="289"/>
    <x v="16"/>
    <x v="243"/>
    <x v="34"/>
    <x v="3"/>
    <s v="จุรีเวช"/>
    <d v="2020-05-15T00:00:00"/>
    <d v="2020-05-20T00:00:00"/>
    <m/>
    <d v="2020-01-05T00:00:00"/>
    <x v="6"/>
    <n v="19"/>
  </r>
  <r>
    <n v="44105"/>
    <s v="26.D.H.F."/>
    <s v="พุทธินันท์ นามบุตร"/>
    <s v="1183043"/>
    <s v="ชาย"/>
    <n v="9"/>
    <n v="10"/>
    <s v="นักเรียน"/>
    <s v="70"/>
    <x v="9"/>
    <x v="209"/>
    <x v="102"/>
    <x v="1"/>
    <s v="ร้อยเอ็ด"/>
    <d v="2020-10-29T00:00:00"/>
    <d v="2020-11-03T00:00:00"/>
    <m/>
    <d v="2020-01-05T00:00:00"/>
    <x v="41"/>
    <n v="43"/>
  </r>
  <r>
    <n v="25060"/>
    <s v="26.D.H.F."/>
    <s v="ฟ้าประทาน เวียงสมุทร"/>
    <s v="1090151"/>
    <s v="หญิง"/>
    <n v="18"/>
    <n v="3"/>
    <s v="นักเรียน"/>
    <s v="72"/>
    <x v="13"/>
    <x v="64"/>
    <x v="49"/>
    <x v="6"/>
    <s v="ร้อยเอ็ด"/>
    <d v="2020-06-19T00:00:00"/>
    <d v="2020-06-21T00:00:00"/>
    <m/>
    <d v="2020-01-05T00:00:00"/>
    <x v="15"/>
    <n v="24"/>
  </r>
  <r>
    <n v="18577"/>
    <s v="26.D.H.F."/>
    <s v="ภคพร ราชทะคันที"/>
    <s v="461449"/>
    <s v="หญิง"/>
    <n v="16"/>
    <n v="6"/>
    <s v="นักเรียน"/>
    <s v="79"/>
    <x v="10"/>
    <x v="63"/>
    <x v="55"/>
    <x v="3"/>
    <s v="ร้อยเอ็ด"/>
    <d v="2020-04-21T00:00:00"/>
    <d v="2020-04-24T00:00:00"/>
    <m/>
    <d v="2020-01-05T00:00:00"/>
    <x v="20"/>
    <n v="16"/>
  </r>
  <r>
    <n v="31885"/>
    <s v="26.D.H.F."/>
    <s v="ภควัฒน์ สาโรจน์"/>
    <s v="316998"/>
    <s v="ชาย"/>
    <n v="31"/>
    <n v="0"/>
    <s v="รับจ้าง,กรรมกร"/>
    <s v="115/2"/>
    <x v="12"/>
    <x v="42"/>
    <x v="34"/>
    <x v="3"/>
    <s v="ร้อยเอ็ด"/>
    <d v="2020-08-08T00:00:00"/>
    <d v="2020-08-11T00:00:00"/>
    <m/>
    <d v="2020-01-05T00:00:00"/>
    <x v="0"/>
    <n v="31"/>
  </r>
  <r>
    <n v="22125"/>
    <s v="26.D.H.F."/>
    <s v="ภัทธิรา แก้วจุมพล"/>
    <s v="520000429"/>
    <s v="หญิง"/>
    <n v="12"/>
    <n v="6"/>
    <s v="นักเรียน"/>
    <s v="140"/>
    <x v="5"/>
    <x v="239"/>
    <x v="114"/>
    <x v="9"/>
    <s v="พนมไพร"/>
    <d v="2020-06-02T00:00:00"/>
    <d v="2020-06-05T00:00:00"/>
    <m/>
    <d v="2020-01-05T00:00:00"/>
    <x v="8"/>
    <n v="22"/>
  </r>
  <r>
    <n v="25814"/>
    <s v="26.D.H.F."/>
    <s v="ภัทรพงษ์  ภูมิดอนไสย์"/>
    <s v="6000422"/>
    <s v="ชาย"/>
    <n v="10"/>
    <n v="2"/>
    <s v="นักเรียน"/>
    <s v="105"/>
    <x v="13"/>
    <x v="244"/>
    <x v="115"/>
    <x v="2"/>
    <s v="โพธิ์ชัย"/>
    <d v="2020-06-29T00:00:00"/>
    <d v="2020-07-02T00:00:00"/>
    <m/>
    <d v="2020-01-05T00:00:00"/>
    <x v="7"/>
    <n v="26"/>
  </r>
  <r>
    <n v="36105"/>
    <s v="26.D.H.F."/>
    <s v="ภัทรพล พุธลา"/>
    <s v="1012778"/>
    <s v="ชาย"/>
    <n v="13"/>
    <n v="0"/>
    <s v="นักเรียน"/>
    <s v="224"/>
    <x v="10"/>
    <x v="124"/>
    <x v="23"/>
    <x v="3"/>
    <s v="ร้อยเอ็ด"/>
    <d v="2020-08-28T00:00:00"/>
    <d v="2020-08-31T00:00:00"/>
    <m/>
    <d v="2020-01-05T00:00:00"/>
    <x v="13"/>
    <n v="34"/>
  </r>
  <r>
    <n v="39172"/>
    <s v="26.D.H.F."/>
    <s v="ภัทราภรณ์  พุฒมี"/>
    <s v="15697"/>
    <s v="หญิง"/>
    <n v="24"/>
    <n v="0"/>
    <s v="รับจ้าง,กรรมกร"/>
    <s v="151"/>
    <x v="15"/>
    <x v="179"/>
    <x v="28"/>
    <x v="13"/>
    <s v="อาจสามารถ"/>
    <d v="2020-09-19T00:00:00"/>
    <d v="2020-09-24T00:00:00"/>
    <m/>
    <d v="2020-01-05T00:00:00"/>
    <x v="16"/>
    <n v="37"/>
  </r>
  <r>
    <n v="19291"/>
    <s v="26.D.H.F."/>
    <s v="ภัทรียา โคตรุชัย"/>
    <s v="4510695"/>
    <s v="หญิง"/>
    <n v="33"/>
    <n v="3"/>
    <s v="รับจ้าง,กรรมกร"/>
    <s v="80"/>
    <x v="15"/>
    <x v="228"/>
    <x v="103"/>
    <x v="0"/>
    <s v="หนองพอก"/>
    <d v="2020-05-06T00:00:00"/>
    <d v="2020-05-12T00:00:00"/>
    <m/>
    <d v="2020-01-05T00:00:00"/>
    <x v="22"/>
    <n v="18"/>
  </r>
  <r>
    <n v="18256"/>
    <s v="26.D.H.F."/>
    <s v="ภาณุพงค์ ไผ่โสภา"/>
    <s v="530003543"/>
    <s v="ชาย"/>
    <n v="10"/>
    <n v="0"/>
    <s v="นักเรียน"/>
    <s v="30"/>
    <x v="3"/>
    <x v="239"/>
    <x v="114"/>
    <x v="9"/>
    <s v="พนมไพร"/>
    <d v="2020-04-25T00:00:00"/>
    <d v="2020-04-29T00:00:00"/>
    <m/>
    <d v="2020-01-05T00:00:00"/>
    <x v="27"/>
    <n v="16"/>
  </r>
  <r>
    <n v="21435"/>
    <s v="26.D.H.F."/>
    <s v="ภาณุวัฒน์ บัวเผือก"/>
    <s v="5505767"/>
    <s v="ชาย"/>
    <n v="21"/>
    <n v="0"/>
    <s v="รับจ้าง,กรรมกร"/>
    <s v="76"/>
    <x v="11"/>
    <x v="189"/>
    <x v="1"/>
    <x v="1"/>
    <s v="เกษตรวิสัย"/>
    <d v="2020-05-20T00:00:00"/>
    <d v="2020-05-23T00:00:00"/>
    <m/>
    <d v="2020-01-05T00:00:00"/>
    <x v="6"/>
    <n v="20"/>
  </r>
  <r>
    <n v="17453"/>
    <s v="26.D.H.F."/>
    <s v="ภานุวัฒน์ โพธิ์หอม"/>
    <s v="6201166"/>
    <s v="ชาย"/>
    <n v="9"/>
    <n v="0"/>
    <s v="นักเรียน"/>
    <s v="124"/>
    <x v="8"/>
    <x v="245"/>
    <x v="54"/>
    <x v="11"/>
    <s v="ปทุมรัตต์"/>
    <d v="2020-04-16T00:00:00"/>
    <d v="2020-04-20T00:00:00"/>
    <m/>
    <d v="2020-01-05T00:00:00"/>
    <x v="20"/>
    <n v="15"/>
  </r>
  <r>
    <n v="28766"/>
    <s v="26.D.H.F."/>
    <s v="ภานุสรณ์ ศรีป้อม"/>
    <s v="6005094"/>
    <s v="ชาย"/>
    <n v="2"/>
    <n v="7"/>
    <s v="ไม่ทราบอาชีพ/ในปกครอง"/>
    <s v="181"/>
    <x v="14"/>
    <x v="246"/>
    <x v="116"/>
    <x v="7"/>
    <s v="เกษตรวิสัย"/>
    <d v="2020-07-08T00:00:00"/>
    <d v="2020-07-11T00:00:00"/>
    <m/>
    <d v="2020-01-05T00:00:00"/>
    <x v="12"/>
    <n v="27"/>
  </r>
  <r>
    <n v="31874"/>
    <s v="26.D.H.F."/>
    <s v="ภานุสิทธิ์ บุญชำนาญ"/>
    <s v="1116659"/>
    <s v="ชาย"/>
    <n v="22"/>
    <n v="11"/>
    <s v="รับจ้าง,กรรมกร"/>
    <s v="คุ้มเหนืออพาร์ตเม้น  มีโชคชัย"/>
    <x v="3"/>
    <x v="28"/>
    <x v="21"/>
    <x v="3"/>
    <s v="ร้อยเอ็ด"/>
    <d v="2020-07-31T00:00:00"/>
    <d v="2020-08-03T00:00:00"/>
    <m/>
    <d v="2020-01-05T00:00:00"/>
    <x v="26"/>
    <n v="30"/>
  </r>
  <r>
    <n v="3384"/>
    <s v="26.D.H.F."/>
    <s v="ภาพิมณ มงคลพิศ"/>
    <s v="787752"/>
    <s v="หญิง"/>
    <n v="9"/>
    <n v="7"/>
    <s v="นักเรียน"/>
    <s v="44/1"/>
    <x v="9"/>
    <x v="247"/>
    <x v="103"/>
    <x v="10"/>
    <s v="ร้อยเอ็ด"/>
    <d v="2020-01-13T00:00:00"/>
    <d v="2020-01-17T00:00:00"/>
    <m/>
    <d v="2020-01-05T00:00:00"/>
    <x v="39"/>
    <n v="2"/>
  </r>
  <r>
    <n v="19753"/>
    <s v="26.D.H.F."/>
    <s v="ภิญโญ โคเวียง"/>
    <s v="1050229"/>
    <s v="ชาย"/>
    <n v="17"/>
    <n v="0"/>
    <s v="นักเรียน"/>
    <s v="37"/>
    <x v="6"/>
    <x v="99"/>
    <x v="46"/>
    <x v="10"/>
    <s v="ร้อยเอ็ด"/>
    <d v="2020-05-07T00:00:00"/>
    <d v="2020-05-10T00:00:00"/>
    <m/>
    <d v="2020-01-05T00:00:00"/>
    <x v="22"/>
    <n v="18"/>
  </r>
  <r>
    <n v="38044"/>
    <s v="26.D.H.F."/>
    <s v="ภูตะวัน พานาสันต์"/>
    <s v="000017150"/>
    <s v="ชาย"/>
    <n v="15"/>
    <n v="0"/>
    <s v="นักเรียน"/>
    <s v="70"/>
    <x v="10"/>
    <x v="248"/>
    <x v="117"/>
    <x v="4"/>
    <s v="ทุ่งเขาหลวง"/>
    <d v="2020-09-17T00:00:00"/>
    <d v="2020-09-21T00:00:00"/>
    <m/>
    <d v="2020-01-05T00:00:00"/>
    <x v="16"/>
    <n v="37"/>
  </r>
  <r>
    <n v="35232"/>
    <s v="26.D.H.F."/>
    <s v="ภูริ จันหัวนา"/>
    <s v="631745"/>
    <s v="ชาย"/>
    <n v="13"/>
    <n v="0"/>
    <s v="นักเรียน"/>
    <s v="79"/>
    <x v="15"/>
    <x v="249"/>
    <x v="50"/>
    <x v="3"/>
    <s v="ร้อยเอ็ด"/>
    <d v="2020-08-26T00:00:00"/>
    <d v="2020-08-28T00:00:00"/>
    <m/>
    <d v="2020-01-05T00:00:00"/>
    <x v="2"/>
    <n v="34"/>
  </r>
  <r>
    <n v="46439"/>
    <s v="26.D.H.F."/>
    <s v="ภูริเดช ผาบุตรลา"/>
    <s v="497682"/>
    <s v="ชาย"/>
    <n v="16"/>
    <n v="6"/>
    <s v="นักเรียน"/>
    <s v="119"/>
    <x v="9"/>
    <x v="21"/>
    <x v="21"/>
    <x v="3"/>
    <s v="ร้อยเอ็ด"/>
    <d v="2020-11-14T00:00:00"/>
    <d v="2020-11-18T00:00:00"/>
    <m/>
    <d v="2020-01-05T00:00:00"/>
    <x v="25"/>
    <n v="45"/>
  </r>
  <r>
    <n v="43124"/>
    <s v="26.D.H.F."/>
    <s v="ภูริวัฒน์   โยธาศิริ"/>
    <s v="127923"/>
    <s v="ชาย"/>
    <n v="15"/>
    <n v="0"/>
    <s v="นักเรียน"/>
    <s v="211"/>
    <x v="2"/>
    <x v="250"/>
    <x v="72"/>
    <x v="13"/>
    <s v="อาจสามารถ"/>
    <d v="2020-09-27T00:00:00"/>
    <d v="2020-09-30T00:00:00"/>
    <m/>
    <d v="2020-01-05T00:00:00"/>
    <x v="10"/>
    <n v="39"/>
  </r>
  <r>
    <n v="32646"/>
    <s v="26.D.H.F."/>
    <s v="มงคล สุชายสง"/>
    <s v="116962"/>
    <s v="ชาย"/>
    <n v="11"/>
    <n v="0"/>
    <s v="นักเรียน"/>
    <s v="79"/>
    <x v="12"/>
    <x v="30"/>
    <x v="72"/>
    <x v="13"/>
    <s v="อาจสามารถ"/>
    <d v="2020-08-03T00:00:00"/>
    <d v="2020-08-07T00:00:00"/>
    <m/>
    <d v="2020-01-05T00:00:00"/>
    <x v="26"/>
    <n v="31"/>
  </r>
  <r>
    <n v="35726"/>
    <s v="26.D.H.F."/>
    <s v="มณิภา มหาหงส์"/>
    <s v="5807485"/>
    <s v="หญิง"/>
    <n v="12"/>
    <n v="6"/>
    <s v="นักเรียน"/>
    <s v="34"/>
    <x v="15"/>
    <x v="251"/>
    <x v="18"/>
    <x v="8"/>
    <s v="จตุรพักตรพิมาน"/>
    <d v="2020-09-05T00:00:00"/>
    <d v="2020-09-06T00:00:00"/>
    <m/>
    <d v="2020-01-05T00:00:00"/>
    <x v="5"/>
    <n v="35"/>
  </r>
  <r>
    <n v="14629"/>
    <s v="26.D.H.F."/>
    <s v="มนธิรา สนธิรักษ์"/>
    <s v="5901501"/>
    <s v="หญิง"/>
    <n v="14"/>
    <n v="2"/>
    <s v="นักเรียน"/>
    <s v="61"/>
    <x v="10"/>
    <x v="119"/>
    <x v="74"/>
    <x v="13"/>
    <s v="เมืองสรวง"/>
    <d v="2020-03-16T00:00:00"/>
    <d v="2020-03-17T00:00:00"/>
    <m/>
    <d v="2020-01-05T00:00:00"/>
    <x v="3"/>
    <n v="11"/>
  </r>
  <r>
    <n v="18378"/>
    <s v="26.D.H.F."/>
    <s v="มนัสนันท์ ศรีพักตร์"/>
    <s v="869011"/>
    <s v="หญิง"/>
    <n v="9"/>
    <n v="11"/>
    <s v="นักเรียน"/>
    <s v="111"/>
    <x v="21"/>
    <x v="125"/>
    <x v="61"/>
    <x v="10"/>
    <s v="ร้อยเอ็ด"/>
    <d v="2020-04-20T00:00:00"/>
    <d v="2020-04-25T00:00:00"/>
    <m/>
    <d v="2020-01-05T00:00:00"/>
    <x v="20"/>
    <n v="16"/>
  </r>
  <r>
    <n v="28934"/>
    <s v="26.D.H.F."/>
    <s v="มรกต วรวงค์"/>
    <s v="1173241"/>
    <s v="หญิง"/>
    <n v="11"/>
    <n v="0"/>
    <s v="นักเรียน"/>
    <s v="158"/>
    <x v="5"/>
    <x v="5"/>
    <x v="5"/>
    <x v="4"/>
    <s v="ร้อยเอ็ด"/>
    <d v="2020-07-15T00:00:00"/>
    <d v="2020-07-20T00:00:00"/>
    <m/>
    <d v="2020-01-05T00:00:00"/>
    <x v="11"/>
    <n v="28"/>
  </r>
  <r>
    <n v="34097"/>
    <s v="26.D.H.F."/>
    <s v="มลพรรณ ฉแก้วมงคลทิพย์"/>
    <s v="1177002"/>
    <s v="หญิง"/>
    <n v="24"/>
    <n v="7"/>
    <s v="รับจ้าง,กรรมกร"/>
    <s v="97"/>
    <x v="6"/>
    <x v="252"/>
    <x v="118"/>
    <x v="16"/>
    <s v="ร้อยเอ็ด"/>
    <d v="2020-08-18T00:00:00"/>
    <d v="2020-08-23T00:00:00"/>
    <m/>
    <d v="2020-01-05T00:00:00"/>
    <x v="2"/>
    <n v="33"/>
  </r>
  <r>
    <n v="3156"/>
    <s v="26.D.H.F."/>
    <s v="มัชพล ม้าวทอง"/>
    <s v="1158112"/>
    <s v="ชาย"/>
    <n v="18"/>
    <n v="8"/>
    <s v="นักเรียน"/>
    <s v="201"/>
    <x v="10"/>
    <x v="253"/>
    <x v="78"/>
    <x v="18"/>
    <s v="ร้อยเอ็ด"/>
    <d v="2020-01-05T00:00:00"/>
    <d v="2020-01-11T00:00:00"/>
    <m/>
    <d v="2020-01-05T00:00:00"/>
    <x v="46"/>
    <n v="1"/>
  </r>
  <r>
    <n v="3591"/>
    <s v="26.D.H.F."/>
    <s v="มาโนช แสนวัฒน์"/>
    <s v="420015501"/>
    <s v="ชาย"/>
    <n v="22"/>
    <n v="3"/>
    <s v="รับจ้าง,กรรมกร"/>
    <s v="53"/>
    <x v="7"/>
    <x v="254"/>
    <x v="87"/>
    <x v="1"/>
    <s v="สุวรรณภูมิ"/>
    <d v="2020-01-03T00:00:00"/>
    <d v="2020-01-10T00:00:00"/>
    <m/>
    <d v="2020-01-05T00:00:00"/>
    <x v="46"/>
    <n v="0"/>
  </r>
  <r>
    <n v="15847"/>
    <s v="26.D.H.F."/>
    <s v="มาริษา แขมคำ"/>
    <s v="490127941"/>
    <s v="หญิง"/>
    <n v="14"/>
    <n v="8"/>
    <s v="นักเรียน"/>
    <s v="129"/>
    <x v="9"/>
    <x v="52"/>
    <x v="42"/>
    <x v="1"/>
    <s v="สุวรรณภูมิ"/>
    <d v="2020-03-16T00:00:00"/>
    <d v="2020-03-18T00:00:00"/>
    <m/>
    <d v="2020-01-05T00:00:00"/>
    <x v="3"/>
    <n v="11"/>
  </r>
  <r>
    <n v="32551"/>
    <s v="26.D.H.F."/>
    <s v="มินตรา แสงสุรินทร์"/>
    <s v="815066"/>
    <s v="หญิง"/>
    <n v="10"/>
    <n v="11"/>
    <s v="นักเรียน"/>
    <s v="69"/>
    <x v="14"/>
    <x v="130"/>
    <x v="22"/>
    <x v="10"/>
    <s v="ร้อยเอ็ด"/>
    <d v="2020-08-10T00:00:00"/>
    <d v="2020-08-11T00:00:00"/>
    <m/>
    <d v="2020-01-05T00:00:00"/>
    <x v="0"/>
    <n v="32"/>
  </r>
  <r>
    <n v="39171"/>
    <s v="26.D.H.F."/>
    <s v="ยศกร สามารถกุล"/>
    <s v="46437"/>
    <s v="ชาย"/>
    <n v="21"/>
    <n v="0"/>
    <s v="เกษตร"/>
    <s v="77"/>
    <x v="12"/>
    <x v="255"/>
    <x v="59"/>
    <x v="13"/>
    <s v="อาจสามารถ"/>
    <d v="2020-09-15T00:00:00"/>
    <d v="2020-09-17T00:00:00"/>
    <m/>
    <d v="2020-01-05T00:00:00"/>
    <x v="32"/>
    <n v="37"/>
  </r>
  <r>
    <n v="21517"/>
    <s v="26.D.H.F."/>
    <s v="ยศพนธ์ โลตุลิตร"/>
    <s v="6005189"/>
    <s v="ชาย"/>
    <n v="12"/>
    <n v="10"/>
    <s v="นักเรียน"/>
    <s v="98"/>
    <x v="5"/>
    <x v="214"/>
    <x v="26"/>
    <x v="2"/>
    <s v="โพธิ์ชัย"/>
    <d v="2020-05-28T00:00:00"/>
    <d v="2020-05-29T00:00:00"/>
    <m/>
    <d v="2020-01-05T00:00:00"/>
    <x v="1"/>
    <n v="21"/>
  </r>
  <r>
    <n v="7049"/>
    <s v="26.D.H.F."/>
    <s v="ยันตกร กานดา"/>
    <s v="809-63"/>
    <s v="ชาย"/>
    <n v="37"/>
    <n v="0"/>
    <s v="รับจ้าง,กรรมกร"/>
    <s v="21"/>
    <x v="8"/>
    <x v="256"/>
    <x v="119"/>
    <x v="18"/>
    <s v="ร้อยเอ็ดธนบุรี"/>
    <d v="2020-01-18T00:00:00"/>
    <d v="2020-01-23T00:00:00"/>
    <m/>
    <d v="2020-01-05T00:00:00"/>
    <x v="38"/>
    <n v="2"/>
  </r>
  <r>
    <n v="29999"/>
    <s v="26.D.H.F."/>
    <s v="ยิ่งลักษณ์ ญานบุญ"/>
    <s v="5403970"/>
    <s v="หญิง"/>
    <n v="9"/>
    <n v="0"/>
    <s v="นักเรียน"/>
    <s v="96"/>
    <x v="9"/>
    <x v="43"/>
    <x v="29"/>
    <x v="2"/>
    <s v="โพธิ์ชัย"/>
    <d v="2020-07-30T00:00:00"/>
    <d v="2020-07-30T00:00:00"/>
    <m/>
    <d v="2020-01-05T00:00:00"/>
    <x v="18"/>
    <n v="30"/>
  </r>
  <r>
    <n v="40364"/>
    <s v="26.D.H.F."/>
    <s v="ยุศกร  จันทร์ป๊อดแป๊ด"/>
    <s v="105666"/>
    <s v="ชาย"/>
    <n v="7"/>
    <n v="0"/>
    <s v="นักเรียน"/>
    <s v="117"/>
    <x v="9"/>
    <x v="162"/>
    <x v="59"/>
    <x v="13"/>
    <s v="อาจสามารถ"/>
    <d v="2020-09-03T00:00:00"/>
    <d v="2020-09-07T00:00:00"/>
    <m/>
    <d v="2020-01-05T00:00:00"/>
    <x v="5"/>
    <n v="35"/>
  </r>
  <r>
    <n v="20495"/>
    <s v="26.D.H.F."/>
    <s v="รชต สมิทธิรัตน์"/>
    <s v="710075"/>
    <s v="ชาย"/>
    <n v="12"/>
    <n v="11"/>
    <s v="นักเรียน"/>
    <s v="41"/>
    <x v="16"/>
    <x v="257"/>
    <x v="55"/>
    <x v="3"/>
    <s v="ร้อยเอ็ด"/>
    <d v="2020-05-13T00:00:00"/>
    <d v="2020-05-18T00:00:00"/>
    <m/>
    <d v="2020-01-05T00:00:00"/>
    <x v="6"/>
    <n v="19"/>
  </r>
  <r>
    <n v="19906"/>
    <s v="26.D.H.F."/>
    <s v="รณชัย ลาดสุวรรณ"/>
    <s v="5305290"/>
    <s v="ชาย"/>
    <n v="9"/>
    <n v="5"/>
    <s v="นักเรียน"/>
    <s v="91"/>
    <x v="6"/>
    <x v="258"/>
    <x v="54"/>
    <x v="11"/>
    <s v="เกษตรวิสัย"/>
    <d v="2020-05-05T00:00:00"/>
    <d v="2020-05-08T00:00:00"/>
    <m/>
    <d v="2020-01-05T00:00:00"/>
    <x v="14"/>
    <n v="18"/>
  </r>
  <r>
    <n v="21085"/>
    <s v="26.D.H.F."/>
    <s v="รณชิต ศรีอุดร"/>
    <m/>
    <s v="ชาย"/>
    <n v="17"/>
    <n v="0"/>
    <s v="นักเรียน"/>
    <s v="46"/>
    <x v="6"/>
    <x v="259"/>
    <x v="57"/>
    <x v="3"/>
    <s v="ร้อยเอ็ดธนบุรี"/>
    <d v="2020-05-25T00:00:00"/>
    <d v="2020-05-28T00:00:00"/>
    <m/>
    <d v="2020-01-05T00:00:00"/>
    <x v="1"/>
    <n v="21"/>
  </r>
  <r>
    <n v="15591"/>
    <s v="26.D.H.F."/>
    <s v="รพินท์ นามวิเศษ"/>
    <s v="776020"/>
    <s v="ชาย"/>
    <n v="10"/>
    <n v="1"/>
    <s v="นักเรียน"/>
    <s v="39"/>
    <x v="7"/>
    <x v="260"/>
    <x v="77"/>
    <x v="17"/>
    <s v="ร้อยเอ็ด"/>
    <d v="2020-03-20T00:00:00"/>
    <d v="2020-03-24T00:00:00"/>
    <m/>
    <d v="2020-01-05T00:00:00"/>
    <x v="36"/>
    <n v="11"/>
  </r>
  <r>
    <n v="32200"/>
    <s v="26.D.H.F."/>
    <s v="รังสิมันต์ แวงวรรณ"/>
    <s v="183418"/>
    <s v="ชาย"/>
    <n v="12"/>
    <n v="0"/>
    <s v="นักเรียน"/>
    <s v="76"/>
    <x v="10"/>
    <x v="261"/>
    <x v="43"/>
    <x v="5"/>
    <s v="โพนทอง"/>
    <d v="2020-08-10T00:00:00"/>
    <d v="2020-08-14T00:00:00"/>
    <m/>
    <d v="2020-01-05T00:00:00"/>
    <x v="0"/>
    <n v="32"/>
  </r>
  <r>
    <n v="33270"/>
    <s v="26.D.H.F."/>
    <s v="รัชนีกร บุญยืนนาน"/>
    <s v="75586"/>
    <s v="หญิง"/>
    <n v="16"/>
    <n v="0"/>
    <s v="นักเรียน"/>
    <s v="216"/>
    <x v="10"/>
    <x v="238"/>
    <x v="28"/>
    <x v="13"/>
    <s v="อาจสามารถ"/>
    <d v="2020-07-25T00:00:00"/>
    <d v="2020-07-29T00:00:00"/>
    <m/>
    <d v="2020-01-05T00:00:00"/>
    <x v="18"/>
    <n v="29"/>
  </r>
  <r>
    <n v="38236"/>
    <s v="26.D.H.F."/>
    <s v="รัฐภูมิ สีน้ำคำ"/>
    <s v="1178880"/>
    <s v="ชาย"/>
    <n v="17"/>
    <n v="4"/>
    <s v="นักเรียน"/>
    <s v="หอพักกฤษฎาพร 22 เทวาภิบาล"/>
    <x v="7"/>
    <x v="262"/>
    <x v="21"/>
    <x v="3"/>
    <s v="ร้อยเอ็ด"/>
    <d v="2020-09-14T00:00:00"/>
    <d v="2020-09-15T00:00:00"/>
    <m/>
    <d v="2020-01-05T00:00:00"/>
    <x v="32"/>
    <n v="37"/>
  </r>
  <r>
    <n v="18084"/>
    <s v="26.D.H.F."/>
    <s v="รัฐศาสตร์ แก้วไพรวัน"/>
    <s v="522992"/>
    <s v="ชาย"/>
    <n v="15"/>
    <n v="3"/>
    <s v="นักเรียน"/>
    <s v="246"/>
    <x v="6"/>
    <x v="263"/>
    <x v="120"/>
    <x v="3"/>
    <s v="ร้อยเอ็ด"/>
    <d v="2020-04-10T00:00:00"/>
    <d v="2020-04-14T00:00:00"/>
    <m/>
    <d v="2020-01-05T00:00:00"/>
    <x v="28"/>
    <n v="14"/>
  </r>
  <r>
    <n v="14630"/>
    <s v="26.D.H.F."/>
    <s v="รัตนาวดี พลขันธ์"/>
    <s v="6100870"/>
    <s v="หญิง"/>
    <n v="27"/>
    <n v="3"/>
    <s v="รับจ้าง,กรรมกร"/>
    <s v="27  รัฐกิจไคลคลา"/>
    <x v="12"/>
    <x v="264"/>
    <x v="21"/>
    <x v="3"/>
    <s v="เมืองสรวง"/>
    <d v="2020-03-20T00:00:00"/>
    <d v="2020-03-21T00:00:00"/>
    <m/>
    <d v="2020-01-05T00:00:00"/>
    <x v="3"/>
    <n v="11"/>
  </r>
  <r>
    <n v="18998"/>
    <s v="26.D.H.F."/>
    <s v="ราตรี เทพทอง"/>
    <s v="1164772"/>
    <s v="หญิง"/>
    <n v="27"/>
    <n v="2"/>
    <s v="ค้าขาย"/>
    <s v="40"/>
    <x v="10"/>
    <x v="265"/>
    <x v="39"/>
    <x v="11"/>
    <s v="ร้อยเอ็ด"/>
    <d v="2020-05-01T00:00:00"/>
    <d v="2020-05-04T00:00:00"/>
    <m/>
    <d v="2020-01-05T00:00:00"/>
    <x v="14"/>
    <n v="17"/>
  </r>
  <r>
    <n v="20006"/>
    <s v="26.D.H.F."/>
    <s v="รินรภา บุญเต็ม"/>
    <s v="1164629"/>
    <s v="หญิง"/>
    <n v="9"/>
    <n v="9"/>
    <s v="นักเรียน"/>
    <s v="91"/>
    <x v="13"/>
    <x v="266"/>
    <x v="121"/>
    <x v="16"/>
    <s v="ร้อยเอ็ด"/>
    <d v="2020-05-03T00:00:00"/>
    <d v="2020-05-05T00:00:00"/>
    <m/>
    <d v="2020-01-05T00:00:00"/>
    <x v="14"/>
    <n v="18"/>
  </r>
  <r>
    <n v="28423"/>
    <s v="26.D.H.F."/>
    <s v="รุ้งธิชา สารัง"/>
    <s v="6004646"/>
    <s v="หญิง"/>
    <n v="14"/>
    <n v="10"/>
    <s v="นักเรียน"/>
    <s v="119"/>
    <x v="2"/>
    <x v="66"/>
    <x v="29"/>
    <x v="2"/>
    <s v="โพธิ์ชัย"/>
    <d v="2020-07-11T00:00:00"/>
    <d v="2020-07-18T00:00:00"/>
    <m/>
    <d v="2020-01-05T00:00:00"/>
    <x v="9"/>
    <n v="27"/>
  </r>
  <r>
    <n v="25179"/>
    <s v="26.D.H.F."/>
    <s v="รุ่งนภา ผันอากาศ"/>
    <s v="000012511"/>
    <s v="หญิง"/>
    <n v="27"/>
    <n v="4"/>
    <s v="เกษตร"/>
    <s v="5"/>
    <x v="14"/>
    <x v="267"/>
    <x v="5"/>
    <x v="4"/>
    <s v="ทุ่งเขาหลวง"/>
    <d v="2020-06-26T00:00:00"/>
    <d v="2020-06-30T00:00:00"/>
    <m/>
    <d v="2020-01-05T00:00:00"/>
    <x v="7"/>
    <n v="25"/>
  </r>
  <r>
    <n v="28223"/>
    <s v="26.D.H.F."/>
    <s v="รุ่งนภา พรมรัมย์"/>
    <s v="000030946"/>
    <s v="หญิง"/>
    <n v="27"/>
    <n v="11"/>
    <s v="ข้าราชการ"/>
    <s v="62"/>
    <x v="2"/>
    <x v="88"/>
    <x v="5"/>
    <x v="4"/>
    <s v="ทุ่งเขาหลวง"/>
    <d v="2020-07-15T00:00:00"/>
    <d v="2020-07-18T00:00:00"/>
    <m/>
    <d v="2020-01-05T00:00:00"/>
    <x v="9"/>
    <n v="28"/>
  </r>
  <r>
    <n v="17404"/>
    <s v="26.D.H.F."/>
    <s v="รุ่งฤทัย ทิวาพัฒน์"/>
    <m/>
    <s v="หญิง"/>
    <n v="14"/>
    <n v="0"/>
    <s v="นักเรียน"/>
    <s v="71"/>
    <x v="0"/>
    <x v="107"/>
    <x v="68"/>
    <x v="17"/>
    <s v="เสลภูมิ"/>
    <d v="2020-04-16T00:00:00"/>
    <d v="2020-04-20T00:00:00"/>
    <m/>
    <d v="2020-01-05T00:00:00"/>
    <x v="20"/>
    <n v="15"/>
  </r>
  <r>
    <n v="27763"/>
    <s v="26.D.H.F."/>
    <s v="ลภัสนัดดา ประเสริฐสังข์"/>
    <s v="896211"/>
    <s v="หญิง"/>
    <n v="7"/>
    <n v="9"/>
    <s v="นักเรียน"/>
    <s v="24"/>
    <x v="5"/>
    <x v="232"/>
    <x v="109"/>
    <x v="10"/>
    <s v="ร้อยเอ็ด"/>
    <d v="2020-07-08T00:00:00"/>
    <d v="2020-07-13T00:00:00"/>
    <m/>
    <d v="2020-01-05T00:00:00"/>
    <x v="9"/>
    <n v="27"/>
  </r>
  <r>
    <n v="32145"/>
    <s v="26.D.H.F."/>
    <s v="ลมิตา ชลเทพ"/>
    <s v="6000761"/>
    <s v="หญิง"/>
    <n v="15"/>
    <n v="2"/>
    <s v="นักเรียน"/>
    <s v="53"/>
    <x v="5"/>
    <x v="268"/>
    <x v="49"/>
    <x v="6"/>
    <s v="เชียงขวัญ"/>
    <d v="2020-08-11T00:00:00"/>
    <d v="2020-08-11T00:00:00"/>
    <m/>
    <d v="2020-01-05T00:00:00"/>
    <x v="0"/>
    <n v="32"/>
  </r>
  <r>
    <n v="11093"/>
    <s v="26.D.H.F."/>
    <s v="ลัดดาวรรณ นนนาภา"/>
    <s v="5603039"/>
    <s v="หญิง"/>
    <n v="24"/>
    <n v="7"/>
    <s v="รับจ้าง,กรรมกร"/>
    <s v="126"/>
    <x v="6"/>
    <x v="48"/>
    <x v="38"/>
    <x v="14"/>
    <s v="จังหาร"/>
    <d v="2020-02-19T00:00:00"/>
    <d v="2020-02-23T00:00:00"/>
    <m/>
    <d v="2020-01-05T00:00:00"/>
    <x v="19"/>
    <n v="7"/>
  </r>
  <r>
    <n v="17925"/>
    <s v="26.D.H.F."/>
    <s v="ลัทธพล ปาโสม"/>
    <s v="490131039"/>
    <s v="ชาย"/>
    <n v="13"/>
    <n v="5"/>
    <s v="นักเรียน"/>
    <s v="219"/>
    <x v="9"/>
    <x v="52"/>
    <x v="42"/>
    <x v="1"/>
    <s v="สุวรรณภูมิ"/>
    <d v="2020-04-01T00:00:00"/>
    <d v="2020-04-02T00:00:00"/>
    <m/>
    <d v="2020-01-05T00:00:00"/>
    <x v="17"/>
    <n v="13"/>
  </r>
  <r>
    <n v="20789"/>
    <s v="26.D.H.F."/>
    <s v="ลัทธพล สุวรรณไตร"/>
    <s v="1167156"/>
    <s v="ชาย"/>
    <n v="20"/>
    <n v="0"/>
    <s v="รับจ้าง,กรรมกร"/>
    <s v="36"/>
    <x v="0"/>
    <x v="121"/>
    <x v="45"/>
    <x v="15"/>
    <s v="ร้อยเอ็ด"/>
    <d v="2020-05-06T00:00:00"/>
    <d v="2020-05-07T00:00:00"/>
    <m/>
    <d v="2020-01-05T00:00:00"/>
    <x v="14"/>
    <n v="18"/>
  </r>
  <r>
    <n v="18659"/>
    <s v="26.D.H.F."/>
    <s v="ลัทธวรรณ เสียงเพราะ"/>
    <s v="470105999"/>
    <s v="หญิง"/>
    <n v="15"/>
    <n v="9"/>
    <s v="นักเรียน"/>
    <s v="80"/>
    <x v="9"/>
    <x v="52"/>
    <x v="42"/>
    <x v="1"/>
    <s v="สุวรรณภูมิ"/>
    <d v="2020-04-14T00:00:00"/>
    <d v="2020-04-17T00:00:00"/>
    <m/>
    <d v="2020-01-05T00:00:00"/>
    <x v="28"/>
    <n v="15"/>
  </r>
  <r>
    <n v="34041"/>
    <s v="26.D.H.F."/>
    <s v="ลิขิต อุดมลาภ"/>
    <s v="5700986"/>
    <s v="ชาย"/>
    <n v="31"/>
    <n v="2"/>
    <s v="เกษตร"/>
    <s v="19"/>
    <x v="6"/>
    <x v="161"/>
    <x v="78"/>
    <x v="18"/>
    <s v="ศรีสมเด็จ"/>
    <d v="2020-08-15T00:00:00"/>
    <d v="2020-08-18T00:00:00"/>
    <m/>
    <d v="2020-01-05T00:00:00"/>
    <x v="21"/>
    <n v="32"/>
  </r>
  <r>
    <n v="31300"/>
    <s v="26.D.H.F."/>
    <s v="วงเดือน โพธินาม"/>
    <s v="253697"/>
    <s v="หญิง"/>
    <n v="67"/>
    <n v="3"/>
    <s v="งานบ้าน"/>
    <s v="59"/>
    <x v="7"/>
    <x v="269"/>
    <x v="7"/>
    <x v="6"/>
    <s v="ร้อยเอ็ด"/>
    <d v="2020-08-01T00:00:00"/>
    <d v="2020-08-03T00:00:00"/>
    <m/>
    <d v="2020-01-05T00:00:00"/>
    <x v="26"/>
    <n v="30"/>
  </r>
  <r>
    <n v="21518"/>
    <s v="26.D.H.F."/>
    <s v="วงศกร จิตรจันทร์"/>
    <s v="6300795"/>
    <s v="ชาย"/>
    <n v="14"/>
    <n v="6"/>
    <s v="นักเรียน"/>
    <s v="29"/>
    <x v="15"/>
    <x v="66"/>
    <x v="29"/>
    <x v="2"/>
    <s v="โพธิ์ชัย"/>
    <d v="2020-05-30T00:00:00"/>
    <d v="2020-05-30T00:00:00"/>
    <m/>
    <d v="2020-01-05T00:00:00"/>
    <x v="1"/>
    <n v="21"/>
  </r>
  <r>
    <n v="16559"/>
    <s v="26.D.H.F."/>
    <s v="วชิรเดช ดนตรี"/>
    <s v="948383"/>
    <s v="ชาย"/>
    <n v="6"/>
    <n v="9"/>
    <s v="นักเรียน"/>
    <s v="57"/>
    <x v="10"/>
    <x v="63"/>
    <x v="55"/>
    <x v="3"/>
    <s v="ร้อยเอ็ด"/>
    <d v="2020-03-27T00:00:00"/>
    <d v="2020-04-01T00:00:00"/>
    <m/>
    <d v="2020-01-05T00:00:00"/>
    <x v="17"/>
    <n v="12"/>
  </r>
  <r>
    <n v="27297"/>
    <s v="26.D.H.F."/>
    <s v="วชิรวิชญ์ เชื้อลิ้นฟ้า"/>
    <s v="000010390"/>
    <s v="ชาย"/>
    <n v="14"/>
    <n v="0"/>
    <s v="นักเรียน"/>
    <s v="99"/>
    <x v="14"/>
    <x v="267"/>
    <x v="5"/>
    <x v="4"/>
    <s v="ทุ่งเขาหลวง"/>
    <d v="2020-07-08T00:00:00"/>
    <d v="2020-07-14T00:00:00"/>
    <m/>
    <d v="2020-01-05T00:00:00"/>
    <x v="9"/>
    <n v="27"/>
  </r>
  <r>
    <n v="23456"/>
    <s v="26.D.H.F."/>
    <s v="วชิรวิชญ์ สุภาพ"/>
    <s v="000007581"/>
    <s v="ชาย"/>
    <n v="28"/>
    <n v="11"/>
    <s v="ข้าราชการ"/>
    <s v="56"/>
    <x v="14"/>
    <x v="141"/>
    <x v="83"/>
    <x v="16"/>
    <s v="โพนทราย"/>
    <d v="2020-06-09T00:00:00"/>
    <d v="2020-06-13T00:00:00"/>
    <m/>
    <d v="2020-01-05T00:00:00"/>
    <x v="35"/>
    <n v="23"/>
  </r>
  <r>
    <n v="18743"/>
    <s v="26.D.H.F."/>
    <s v="วชิระพงษ์ ศิริพจน์"/>
    <s v="268389"/>
    <s v="ชาย"/>
    <n v="19"/>
    <n v="0"/>
    <s v="นักเรียน"/>
    <s v="69"/>
    <x v="10"/>
    <x v="149"/>
    <x v="84"/>
    <x v="5"/>
    <s v="โพนทอง"/>
    <d v="2020-05-04T00:00:00"/>
    <d v="2020-05-06T00:00:00"/>
    <m/>
    <d v="2020-01-05T00:00:00"/>
    <x v="14"/>
    <n v="18"/>
  </r>
  <r>
    <n v="39413"/>
    <s v="26.D.H.F."/>
    <s v="วธัญญู ซาชิโย"/>
    <s v="5202583"/>
    <s v="ชาย"/>
    <n v="17"/>
    <n v="11"/>
    <s v="นักเรียน"/>
    <s v="55"/>
    <x v="2"/>
    <x v="270"/>
    <x v="74"/>
    <x v="13"/>
    <s v="เมืองสรวง"/>
    <d v="2020-09-23T00:00:00"/>
    <d v="2020-09-27T00:00:00"/>
    <m/>
    <d v="2020-01-05T00:00:00"/>
    <x v="10"/>
    <n v="38"/>
  </r>
  <r>
    <n v="18307"/>
    <s v="26.D.H.F."/>
    <s v="วนิดา ไปนาน"/>
    <s v="331232"/>
    <s v="หญิง"/>
    <n v="19"/>
    <n v="0"/>
    <s v="นักเรียน"/>
    <s v="62"/>
    <x v="10"/>
    <x v="63"/>
    <x v="55"/>
    <x v="3"/>
    <s v="ร้อยเอ็ด"/>
    <d v="2020-04-21T00:00:00"/>
    <d v="2020-04-25T00:00:00"/>
    <m/>
    <d v="2020-01-05T00:00:00"/>
    <x v="20"/>
    <n v="16"/>
  </r>
  <r>
    <n v="20883"/>
    <s v="26.D.H.F."/>
    <s v="วนิดา พละวงศ์"/>
    <s v="425748"/>
    <s v="หญิง"/>
    <n v="24"/>
    <n v="0"/>
    <s v="รับจ้าง,กรรมกร"/>
    <s v="หอพักพงษ์เจริญ"/>
    <x v="3"/>
    <x v="28"/>
    <x v="21"/>
    <x v="3"/>
    <s v="ร้อยเอ็ด"/>
    <d v="2020-05-08T00:00:00"/>
    <d v="2020-05-12T00:00:00"/>
    <m/>
    <d v="2020-01-05T00:00:00"/>
    <x v="22"/>
    <n v="18"/>
  </r>
  <r>
    <n v="29244"/>
    <s v="26.D.H.F."/>
    <s v="วนิดา ยศบุญเรือง"/>
    <s v="269873"/>
    <s v="หญิง"/>
    <n v="9"/>
    <n v="0"/>
    <s v="นักเรียน"/>
    <s v="34"/>
    <x v="6"/>
    <x v="271"/>
    <x v="71"/>
    <x v="5"/>
    <s v="โพนทอง"/>
    <d v="2020-07-23T00:00:00"/>
    <d v="2020-07-27T00:00:00"/>
    <m/>
    <d v="2020-01-05T00:00:00"/>
    <x v="18"/>
    <n v="29"/>
  </r>
  <r>
    <n v="15193"/>
    <s v="26.D.H.F."/>
    <s v="วรกมล พลวงค์"/>
    <s v="5503874"/>
    <s v="หญิง"/>
    <n v="11"/>
    <n v="8"/>
    <s v="นักเรียน"/>
    <s v="49"/>
    <x v="9"/>
    <x v="272"/>
    <x v="79"/>
    <x v="8"/>
    <s v="จตุรพักตรพิมาน"/>
    <d v="2020-03-20T00:00:00"/>
    <d v="2020-03-23T00:00:00"/>
    <m/>
    <d v="2020-01-05T00:00:00"/>
    <x v="36"/>
    <n v="11"/>
  </r>
  <r>
    <n v="20496"/>
    <s v="26.D.H.F."/>
    <s v="วรกัญญา บัวบาน"/>
    <s v="661057"/>
    <s v="หญิง"/>
    <n v="12"/>
    <n v="8"/>
    <s v="นักเรียน"/>
    <s v="2"/>
    <x v="0"/>
    <x v="8"/>
    <x v="8"/>
    <x v="3"/>
    <s v="ร้อยเอ็ด"/>
    <d v="2020-05-14T00:00:00"/>
    <d v="2020-05-17T00:00:00"/>
    <m/>
    <d v="2020-01-05T00:00:00"/>
    <x v="6"/>
    <n v="19"/>
  </r>
  <r>
    <n v="43548"/>
    <s v="26.D.H.F."/>
    <s v="วรกานต์ นิระพงค์"/>
    <s v="5501701"/>
    <s v="หญิง"/>
    <n v="20"/>
    <n v="6"/>
    <s v="นักเรียน"/>
    <s v="8"/>
    <x v="19"/>
    <x v="273"/>
    <x v="88"/>
    <x v="0"/>
    <s v="หนองพอก"/>
    <d v="2020-10-27T00:00:00"/>
    <d v="2020-10-30T00:00:00"/>
    <m/>
    <d v="2020-01-05T00:00:00"/>
    <x v="42"/>
    <n v="43"/>
  </r>
  <r>
    <n v="23643"/>
    <s v="26.D.H.F."/>
    <s v="วรรณภา จันทร์หนองสรวง"/>
    <s v="470102232"/>
    <s v="หญิง"/>
    <n v="16"/>
    <n v="5"/>
    <s v="นักเรียน"/>
    <s v="158"/>
    <x v="4"/>
    <x v="4"/>
    <x v="4"/>
    <x v="1"/>
    <s v="สุวรรณภูมิ"/>
    <d v="2020-05-25T00:00:00"/>
    <d v="2020-05-26T00:00:00"/>
    <m/>
    <d v="2020-01-05T00:00:00"/>
    <x v="1"/>
    <n v="21"/>
  </r>
  <r>
    <n v="29230"/>
    <s v="26.D.H.F."/>
    <s v="วรรณษร กฤษณะพุกต์"/>
    <s v="1173944"/>
    <s v="หญิง"/>
    <n v="14"/>
    <n v="0"/>
    <s v="นักเรียน"/>
    <s v="5"/>
    <x v="14"/>
    <x v="130"/>
    <x v="22"/>
    <x v="10"/>
    <s v="ร้อยเอ็ด"/>
    <d v="2020-07-20T00:00:00"/>
    <d v="2020-07-22T00:00:00"/>
    <m/>
    <d v="2020-01-05T00:00:00"/>
    <x v="11"/>
    <n v="29"/>
  </r>
  <r>
    <n v="22850"/>
    <s v="26.D.H.F."/>
    <s v="วรรณิดา ภาระจ่า"/>
    <s v="667307"/>
    <s v="หญิง"/>
    <n v="12"/>
    <n v="8"/>
    <s v="นักเรียน"/>
    <s v="50"/>
    <x v="13"/>
    <x v="212"/>
    <x v="1"/>
    <x v="1"/>
    <s v="ร้อยเอ็ด"/>
    <d v="2020-06-05T00:00:00"/>
    <d v="2020-06-09T00:00:00"/>
    <m/>
    <d v="2020-01-05T00:00:00"/>
    <x v="35"/>
    <n v="22"/>
  </r>
  <r>
    <n v="29682"/>
    <s v="26.D.H.F."/>
    <s v="วรวุฒิ ทอกไข"/>
    <s v="510003161"/>
    <s v="ชาย"/>
    <n v="17"/>
    <n v="1"/>
    <s v="นักเรียน"/>
    <s v="56"/>
    <x v="6"/>
    <x v="41"/>
    <x v="33"/>
    <x v="9"/>
    <s v="พนมไพร"/>
    <d v="2020-07-24T00:00:00"/>
    <d v="2020-07-28T00:00:00"/>
    <m/>
    <d v="2020-01-05T00:00:00"/>
    <x v="18"/>
    <n v="29"/>
  </r>
  <r>
    <n v="30357"/>
    <s v="26.D.H.F."/>
    <s v="วรวุฒิ วลัยศรี"/>
    <s v="630004048"/>
    <s v="ชาย"/>
    <n v="31"/>
    <n v="8"/>
    <s v="รับจ้าง,กรรมกร"/>
    <s v="78"/>
    <x v="4"/>
    <x v="4"/>
    <x v="4"/>
    <x v="1"/>
    <s v="จุรีเวช"/>
    <d v="2020-07-22T00:00:00"/>
    <d v="2020-07-28T00:00:00"/>
    <m/>
    <d v="2020-01-05T00:00:00"/>
    <x v="18"/>
    <n v="29"/>
  </r>
  <r>
    <n v="20007"/>
    <s v="26.D.H.F."/>
    <s v="วรัญญา เหระวัน"/>
    <s v="1164629"/>
    <s v="หญิง"/>
    <n v="17"/>
    <n v="9"/>
    <s v="นักเรียน"/>
    <s v="1/1"/>
    <x v="10"/>
    <x v="63"/>
    <x v="55"/>
    <x v="3"/>
    <s v="ร้อยเอ็ด"/>
    <d v="2020-05-07T00:00:00"/>
    <d v="2020-05-11T00:00:00"/>
    <m/>
    <d v="2020-01-05T00:00:00"/>
    <x v="22"/>
    <n v="18"/>
  </r>
  <r>
    <n v="22364"/>
    <s v="26.D.H.F."/>
    <s v="วรัทยา ขอมหงส์"/>
    <s v="668914"/>
    <s v="หญิง"/>
    <n v="13"/>
    <n v="0"/>
    <s v="นักเรียน"/>
    <s v="82"/>
    <x v="0"/>
    <x v="8"/>
    <x v="8"/>
    <x v="3"/>
    <s v="ร้อยเอ็ด"/>
    <d v="2020-06-01T00:00:00"/>
    <d v="2020-06-03T00:00:00"/>
    <m/>
    <d v="2020-01-05T00:00:00"/>
    <x v="8"/>
    <n v="22"/>
  </r>
  <r>
    <n v="24787"/>
    <s v="26.D.H.F."/>
    <s v="วรันธร แดนนาวาส"/>
    <s v="5902255"/>
    <s v="หญิง"/>
    <n v="16"/>
    <n v="3"/>
    <s v="นักเรียน"/>
    <s v="127"/>
    <x v="9"/>
    <x v="43"/>
    <x v="29"/>
    <x v="2"/>
    <s v="โพธิ์ชัย"/>
    <d v="2020-06-20T00:00:00"/>
    <d v="2020-06-23T00:00:00"/>
    <m/>
    <d v="2020-01-05T00:00:00"/>
    <x v="15"/>
    <n v="24"/>
  </r>
  <r>
    <n v="11160"/>
    <s v="26.D.H.F."/>
    <s v="วราวรรณ มีเทียน"/>
    <s v="17926"/>
    <s v="หญิง"/>
    <n v="48"/>
    <n v="11"/>
    <s v="รับจ้าง,กรรมกร"/>
    <s v="12/2"/>
    <x v="9"/>
    <x v="113"/>
    <x v="50"/>
    <x v="3"/>
    <s v="ร้อยเอ็ด"/>
    <d v="2020-02-21T00:00:00"/>
    <d v="2020-02-25T00:00:00"/>
    <m/>
    <d v="2020-01-05T00:00:00"/>
    <x v="19"/>
    <n v="7"/>
  </r>
  <r>
    <n v="31231"/>
    <s v="26.D.H.F."/>
    <s v="วริศรา แฝงภูงา"/>
    <s v="5503078"/>
    <s v="หญิง"/>
    <n v="10"/>
    <n v="10"/>
    <s v="นักเรียน"/>
    <s v="57"/>
    <x v="8"/>
    <x v="140"/>
    <x v="82"/>
    <x v="14"/>
    <s v="จังหาร"/>
    <d v="2020-08-05T00:00:00"/>
    <d v="2020-08-07T00:00:00"/>
    <m/>
    <d v="2020-01-05T00:00:00"/>
    <x v="26"/>
    <n v="31"/>
  </r>
  <r>
    <n v="3153"/>
    <s v="26.D.H.F."/>
    <s v="วศิน สุวรรณศรี"/>
    <s v="1116550"/>
    <s v="ชาย"/>
    <n v="19"/>
    <n v="1"/>
    <s v="นักเรียน"/>
    <s v="74"/>
    <x v="12"/>
    <x v="274"/>
    <x v="61"/>
    <x v="10"/>
    <s v="ร้อยเอ็ด"/>
    <d v="2020-01-05T00:00:00"/>
    <d v="2020-01-08T00:00:00"/>
    <m/>
    <d v="2020-01-05T00:00:00"/>
    <x v="46"/>
    <n v="1"/>
  </r>
  <r>
    <n v="22851"/>
    <s v="26.D.H.F."/>
    <s v="วสันต์ จอมคำสิงห์"/>
    <s v="571361"/>
    <s v="ชาย"/>
    <n v="14"/>
    <n v="5"/>
    <s v="นักเรียน"/>
    <s v="9809"/>
    <x v="12"/>
    <x v="275"/>
    <x v="3"/>
    <x v="3"/>
    <s v="ร้อยเอ็ด"/>
    <d v="2020-06-05T00:00:00"/>
    <d v="2020-06-07T00:00:00"/>
    <m/>
    <d v="2020-01-05T00:00:00"/>
    <x v="35"/>
    <n v="22"/>
  </r>
  <r>
    <n v="36108"/>
    <s v="26.D.H.F."/>
    <s v="วสันต์ อินทร์งาม"/>
    <s v="1177765"/>
    <s v="ชาย"/>
    <n v="9"/>
    <n v="0"/>
    <s v="นักเรียน"/>
    <s v="111"/>
    <x v="11"/>
    <x v="15"/>
    <x v="15"/>
    <x v="7"/>
    <s v="ร้อยเอ็ด"/>
    <d v="2020-08-26T00:00:00"/>
    <d v="2020-09-02T00:00:00"/>
    <m/>
    <d v="2020-01-05T00:00:00"/>
    <x v="13"/>
    <n v="34"/>
  </r>
  <r>
    <n v="25721"/>
    <s v="26.D.H.F."/>
    <s v="วัจจรี เพิ่มพูน"/>
    <s v="6300815"/>
    <s v="หญิง"/>
    <n v="15"/>
    <n v="10"/>
    <s v="นักเรียน"/>
    <s v="23"/>
    <x v="12"/>
    <x v="163"/>
    <x v="122"/>
    <x v="8"/>
    <s v="เมืองสรวง"/>
    <d v="2020-06-24T00:00:00"/>
    <d v="2020-06-30T00:00:00"/>
    <m/>
    <d v="2020-01-05T00:00:00"/>
    <x v="7"/>
    <n v="25"/>
  </r>
  <r>
    <n v="27099"/>
    <s v="26.D.H.F."/>
    <s v="วัชรชัย พรหมบุตร"/>
    <s v="891204"/>
    <s v="ชาย"/>
    <n v="20"/>
    <n v="11"/>
    <s v="รับจ้าง,กรรมกร"/>
    <s v="290"/>
    <x v="4"/>
    <x v="4"/>
    <x v="4"/>
    <x v="1"/>
    <s v="ร้อยเอ็ด"/>
    <d v="2020-07-02T00:00:00"/>
    <d v="2020-07-06T00:00:00"/>
    <m/>
    <d v="2020-01-05T00:00:00"/>
    <x v="12"/>
    <n v="26"/>
  </r>
  <r>
    <n v="11161"/>
    <s v="26.D.H.F."/>
    <s v="วัชรพล หงส์ลอยลม"/>
    <s v="1161817"/>
    <s v="ชาย"/>
    <n v="17"/>
    <n v="8"/>
    <s v="นักเรียน"/>
    <s v="44"/>
    <x v="11"/>
    <x v="120"/>
    <x v="59"/>
    <x v="13"/>
    <s v="ร้อยเอ็ด"/>
    <d v="2020-02-13T00:00:00"/>
    <d v="2020-02-18T00:00:00"/>
    <m/>
    <d v="2020-01-05T00:00:00"/>
    <x v="33"/>
    <n v="6"/>
  </r>
  <r>
    <n v="32928"/>
    <s v="26.D.H.F."/>
    <s v="วัชรวิทย์ อนุเวช"/>
    <s v="5203866"/>
    <s v="ชาย"/>
    <n v="11"/>
    <n v="0"/>
    <s v="นักเรียน"/>
    <s v="135"/>
    <x v="9"/>
    <x v="276"/>
    <x v="123"/>
    <x v="11"/>
    <s v="ปทุมรัตต์"/>
    <d v="2020-08-15T00:00:00"/>
    <d v="2020-08-19T00:00:00"/>
    <m/>
    <d v="2020-01-05T00:00:00"/>
    <x v="21"/>
    <n v="32"/>
  </r>
  <r>
    <n v="38111"/>
    <s v="26.D.H.F."/>
    <s v="วัชราภรณ์ โมฆรัตน์"/>
    <s v="741351"/>
    <s v="หญิง"/>
    <n v="29"/>
    <n v="0"/>
    <s v="บุคลากรสาธารณสุข"/>
    <s v="บ้านพักเจ้าหน้าที่เรือนจำ"/>
    <x v="10"/>
    <x v="277"/>
    <x v="21"/>
    <x v="3"/>
    <s v="ร้อยเอ็ด"/>
    <d v="2020-09-08T00:00:00"/>
    <d v="2020-09-10T00:00:00"/>
    <m/>
    <d v="2020-01-05T00:00:00"/>
    <x v="5"/>
    <n v="36"/>
  </r>
  <r>
    <n v="9175"/>
    <s v="26.D.H.F."/>
    <s v="วัชรินทร์ แสนรุ่งเมือง"/>
    <s v="115068"/>
    <s v="หญิง"/>
    <n v="63"/>
    <n v="0"/>
    <s v="เกษตร"/>
    <s v="108  รณชัยชาญยุทธ"/>
    <x v="10"/>
    <x v="277"/>
    <x v="21"/>
    <x v="3"/>
    <s v="ร้อยเอ็ด"/>
    <d v="2020-01-31T00:00:00"/>
    <d v="2020-02-04T00:00:00"/>
    <m/>
    <d v="2020-01-05T00:00:00"/>
    <x v="29"/>
    <n v="4"/>
  </r>
  <r>
    <n v="33231"/>
    <s v="26.D.H.F."/>
    <s v="วัชรีพร สุตะโท"/>
    <s v="6302165"/>
    <s v="หญิง"/>
    <n v="31"/>
    <n v="10"/>
    <s v="รับจ้าง,กรรมกร"/>
    <s v="149"/>
    <x v="3"/>
    <x v="278"/>
    <x v="18"/>
    <x v="8"/>
    <s v="จตุรพักตรพิมาน"/>
    <d v="2020-08-19T00:00:00"/>
    <d v="2020-08-21T00:00:00"/>
    <m/>
    <d v="2020-01-05T00:00:00"/>
    <x v="21"/>
    <n v="33"/>
  </r>
  <r>
    <n v="30796"/>
    <s v="26.D.H.F."/>
    <s v="วันชนะ นามวงษา"/>
    <s v="421064"/>
    <s v="ชาย"/>
    <n v="17"/>
    <n v="0"/>
    <s v="นักเรียน"/>
    <s v="114/2"/>
    <x v="2"/>
    <x v="279"/>
    <x v="21"/>
    <x v="3"/>
    <s v="ร้อยเอ็ด"/>
    <d v="2020-07-31T00:00:00"/>
    <d v="2020-08-01T00:00:00"/>
    <m/>
    <d v="2020-01-05T00:00:00"/>
    <x v="18"/>
    <n v="30"/>
  </r>
  <r>
    <n v="19999"/>
    <s v="26.D.H.F."/>
    <s v="วันชนะ ผ่องแผ้ว"/>
    <s v="758021"/>
    <s v="ชาย"/>
    <n v="11"/>
    <n v="7"/>
    <s v="นักเรียน"/>
    <s v="59"/>
    <x v="10"/>
    <x v="63"/>
    <x v="55"/>
    <x v="3"/>
    <s v="ร้อยเอ็ด"/>
    <d v="2020-05-09T00:00:00"/>
    <d v="2020-05-09T00:00:00"/>
    <m/>
    <d v="2020-01-05T00:00:00"/>
    <x v="14"/>
    <n v="18"/>
  </r>
  <r>
    <n v="22124"/>
    <s v="26.D.H.F."/>
    <s v="วัลลภ ธรรมรักษา"/>
    <s v="450014160"/>
    <s v="ชาย"/>
    <n v="22"/>
    <n v="9"/>
    <s v="รับจ้าง,กรรมกร"/>
    <s v="140"/>
    <x v="5"/>
    <x v="239"/>
    <x v="114"/>
    <x v="9"/>
    <s v="พนมไพร"/>
    <d v="2020-06-02T00:00:00"/>
    <d v="2020-06-05T00:00:00"/>
    <m/>
    <d v="2020-01-05T00:00:00"/>
    <x v="8"/>
    <n v="22"/>
  </r>
  <r>
    <n v="34577"/>
    <s v="26.D.H.F."/>
    <s v="วาท วงษ์ภา"/>
    <s v="91575"/>
    <s v="หญิง"/>
    <n v="70"/>
    <n v="0"/>
    <s v="เกษตร"/>
    <s v="183"/>
    <x v="11"/>
    <x v="15"/>
    <x v="15"/>
    <x v="7"/>
    <s v="เกษตรวิสัย"/>
    <d v="2020-08-05T00:00:00"/>
    <d v="2020-08-07T00:00:00"/>
    <m/>
    <d v="2020-01-05T00:00:00"/>
    <x v="26"/>
    <n v="31"/>
  </r>
  <r>
    <n v="26522"/>
    <s v="26.D.H.F."/>
    <s v="วารุณี สมเดช"/>
    <s v="6300843"/>
    <s v="หญิง"/>
    <n v="11"/>
    <n v="8"/>
    <s v="นักเรียน"/>
    <s v="148"/>
    <x v="9"/>
    <x v="237"/>
    <x v="80"/>
    <x v="19"/>
    <s v="เมืองสรวง"/>
    <d v="2020-07-03T00:00:00"/>
    <d v="2020-07-06T00:00:00"/>
    <m/>
    <d v="2020-01-05T00:00:00"/>
    <x v="12"/>
    <n v="26"/>
  </r>
  <r>
    <n v="29662"/>
    <s v="26.D.H.F."/>
    <s v="วาสนา บุญชะโด"/>
    <s v="610000089"/>
    <s v="หญิง"/>
    <n v="36"/>
    <n v="6"/>
    <s v="เกษตร"/>
    <s v="86"/>
    <x v="5"/>
    <x v="280"/>
    <x v="58"/>
    <x v="12"/>
    <s v="หนองฮี"/>
    <d v="2020-07-24T00:00:00"/>
    <d v="2020-07-24T00:00:00"/>
    <m/>
    <d v="2020-01-05T00:00:00"/>
    <x v="11"/>
    <n v="29"/>
  </r>
  <r>
    <n v="26065"/>
    <s v="26.D.H.F."/>
    <s v="วาสุเทพ กำเนิดสม"/>
    <s v="157320"/>
    <s v="ชาย"/>
    <n v="15"/>
    <n v="0"/>
    <s v="นักเรียน"/>
    <s v="111"/>
    <x v="14"/>
    <x v="246"/>
    <x v="116"/>
    <x v="7"/>
    <s v="เกษตรวิสัย"/>
    <d v="2020-06-11T00:00:00"/>
    <d v="2020-06-12T00:00:00"/>
    <m/>
    <d v="2020-01-05T00:00:00"/>
    <x v="35"/>
    <n v="23"/>
  </r>
  <r>
    <n v="28083"/>
    <s v="26.D.H.F."/>
    <s v="วิเชียร ขันสู้การ"/>
    <s v="6202319"/>
    <s v="ชาย"/>
    <n v="51"/>
    <n v="0"/>
    <s v="เกษตร"/>
    <s v="51"/>
    <x v="8"/>
    <x v="281"/>
    <x v="124"/>
    <x v="19"/>
    <s v="เมืองสรวง"/>
    <d v="2020-07-14T00:00:00"/>
    <d v="2020-07-17T00:00:00"/>
    <m/>
    <d v="2020-01-05T00:00:00"/>
    <x v="9"/>
    <n v="28"/>
  </r>
  <r>
    <n v="26521"/>
    <s v="26.D.H.F."/>
    <s v="วิเชียร จัตุเรส"/>
    <s v="6300833"/>
    <s v="ชาย"/>
    <n v="27"/>
    <n v="3"/>
    <s v="รับจ้าง,กรรมกร"/>
    <s v="12"/>
    <x v="0"/>
    <x v="65"/>
    <x v="125"/>
    <x v="13"/>
    <s v="เมืองสรวง"/>
    <d v="2020-07-01T00:00:00"/>
    <d v="2020-07-03T00:00:00"/>
    <m/>
    <d v="2020-01-05T00:00:00"/>
    <x v="7"/>
    <n v="26"/>
  </r>
  <r>
    <n v="34571"/>
    <s v="26.D.H.F."/>
    <s v="วิไลลักษณ์ สิงห์ทอง"/>
    <s v="6302438"/>
    <s v="หญิง"/>
    <n v="29"/>
    <n v="0"/>
    <s v="ค้าขาย"/>
    <s v="242/1"/>
    <x v="1"/>
    <x v="282"/>
    <x v="81"/>
    <x v="7"/>
    <s v="เกษตรวิสัย"/>
    <d v="2020-08-12T00:00:00"/>
    <d v="2020-08-15T00:00:00"/>
    <m/>
    <d v="2020-01-05T00:00:00"/>
    <x v="0"/>
    <n v="32"/>
  </r>
  <r>
    <n v="32161"/>
    <s v="26.D.H.F."/>
    <s v="วิจิตรตรา วงศ์อนุ"/>
    <s v="5302634"/>
    <s v="หญิง"/>
    <n v="13"/>
    <n v="10"/>
    <s v="นักเรียน"/>
    <s v="169"/>
    <x v="11"/>
    <x v="283"/>
    <x v="103"/>
    <x v="0"/>
    <s v="หนองพอก"/>
    <d v="2020-08-07T00:00:00"/>
    <d v="2020-08-10T00:00:00"/>
    <m/>
    <d v="2020-01-05T00:00:00"/>
    <x v="0"/>
    <n v="31"/>
  </r>
  <r>
    <n v="25580"/>
    <s v="26.D.H.F."/>
    <s v="วิชัย ตีระมัด"/>
    <s v="450053869"/>
    <s v="ชาย"/>
    <n v="32"/>
    <n v="3"/>
    <s v="เกษตร"/>
    <s v="53"/>
    <x v="8"/>
    <x v="284"/>
    <x v="126"/>
    <x v="9"/>
    <s v="พนมไพร"/>
    <d v="2020-05-22T00:00:00"/>
    <d v="2020-05-25T00:00:00"/>
    <m/>
    <d v="2020-01-05T00:00:00"/>
    <x v="1"/>
    <n v="20"/>
  </r>
  <r>
    <n v="28141"/>
    <s v="26.D.H.F."/>
    <s v="วิชัย สุพรรณา"/>
    <s v="450062934"/>
    <s v="ชาย"/>
    <n v="65"/>
    <n v="6"/>
    <s v="เกษตร"/>
    <s v="54"/>
    <x v="5"/>
    <x v="222"/>
    <x v="107"/>
    <x v="9"/>
    <s v="พนมไพร"/>
    <d v="2020-07-13T00:00:00"/>
    <d v="2020-07-18T00:00:00"/>
    <m/>
    <d v="2020-01-05T00:00:00"/>
    <x v="9"/>
    <n v="28"/>
  </r>
  <r>
    <n v="24641"/>
    <s v="26.D.H.F."/>
    <s v="วิมล นนทภา"/>
    <s v="213407"/>
    <s v="ชาย"/>
    <n v="21"/>
    <n v="1"/>
    <s v="รับจ้าง,กรรมกร"/>
    <s v="97"/>
    <x v="15"/>
    <x v="285"/>
    <x v="56"/>
    <x v="10"/>
    <s v="ร้อยเอ็ด"/>
    <d v="2020-06-16T00:00:00"/>
    <d v="2020-06-19T00:00:00"/>
    <m/>
    <d v="2020-01-05T00:00:00"/>
    <x v="4"/>
    <n v="24"/>
  </r>
  <r>
    <n v="31601"/>
    <s v="26.D.H.F."/>
    <s v="วิมลทิพย์ มหาอุตร"/>
    <s v="0112503"/>
    <s v="หญิง"/>
    <n v="21"/>
    <n v="10"/>
    <s v="รับจ้าง,กรรมกร"/>
    <s v="9"/>
    <x v="5"/>
    <x v="286"/>
    <x v="115"/>
    <x v="2"/>
    <s v="ธวัชบุรี"/>
    <d v="2020-08-09T00:00:00"/>
    <d v="2020-08-09T00:00:00"/>
    <m/>
    <d v="2020-01-05T00:00:00"/>
    <x v="0"/>
    <n v="32"/>
  </r>
  <r>
    <n v="33331"/>
    <s v="26.D.H.F."/>
    <s v="วิศรุต กาญจนจินดา"/>
    <s v="962097"/>
    <s v="ชาย"/>
    <n v="6"/>
    <n v="1"/>
    <s v="นักเรียน"/>
    <s v="76/1"/>
    <x v="11"/>
    <x v="65"/>
    <x v="50"/>
    <x v="3"/>
    <s v="ร้อยเอ็ด"/>
    <d v="2020-08-12T00:00:00"/>
    <d v="2020-08-15T00:00:00"/>
    <m/>
    <d v="2020-01-05T00:00:00"/>
    <x v="0"/>
    <n v="32"/>
  </r>
  <r>
    <n v="28972"/>
    <s v="26.D.H.F."/>
    <s v="วิศรุตา วิเศษวงษา"/>
    <s v="490001460"/>
    <s v="หญิง"/>
    <n v="38"/>
    <n v="9"/>
    <s v="รับจ้าง,กรรมกร"/>
    <s v="1"/>
    <x v="7"/>
    <x v="118"/>
    <x v="27"/>
    <x v="12"/>
    <s v="หนองฮี"/>
    <d v="2020-07-20T00:00:00"/>
    <d v="2020-07-20T00:00:00"/>
    <m/>
    <d v="2020-01-05T00:00:00"/>
    <x v="11"/>
    <n v="29"/>
  </r>
  <r>
    <n v="23735"/>
    <s v="26.D.H.F."/>
    <s v="วิษณุ สุทธิบาก"/>
    <s v="5603151"/>
    <s v="ชาย"/>
    <n v="19"/>
    <n v="9"/>
    <s v="นักเรียน"/>
    <s v="85"/>
    <x v="13"/>
    <x v="287"/>
    <x v="105"/>
    <x v="18"/>
    <s v="ศรีสมเด็จ"/>
    <d v="2020-05-17T00:00:00"/>
    <d v="2020-05-21T00:00:00"/>
    <m/>
    <d v="2020-01-05T00:00:00"/>
    <x v="6"/>
    <n v="20"/>
  </r>
  <r>
    <n v="36845"/>
    <s v="26.D.H.F."/>
    <s v="วิษณุพงศ์ เกษมสุข"/>
    <s v="673066"/>
    <s v="ชาย"/>
    <n v="12"/>
    <n v="9"/>
    <s v="นักเรียน"/>
    <s v="132"/>
    <x v="16"/>
    <x v="13"/>
    <x v="13"/>
    <x v="3"/>
    <s v="ร้อยเอ็ด"/>
    <d v="2020-09-04T00:00:00"/>
    <d v="2020-09-05T00:00:00"/>
    <m/>
    <d v="2020-01-05T00:00:00"/>
    <x v="13"/>
    <n v="35"/>
  </r>
  <r>
    <n v="20209"/>
    <s v="26.D.H.F."/>
    <s v="วีกิจ ไม้หอม"/>
    <s v="173348"/>
    <s v="ชาย"/>
    <n v="22"/>
    <n v="0"/>
    <s v="รับจ้าง,กรรมกร"/>
    <s v="22"/>
    <x v="16"/>
    <x v="257"/>
    <x v="55"/>
    <x v="3"/>
    <s v="ร้อยเอ็ด"/>
    <d v="2020-05-09T00:00:00"/>
    <d v="2020-05-12T00:00:00"/>
    <m/>
    <d v="2020-01-05T00:00:00"/>
    <x v="22"/>
    <n v="18"/>
  </r>
  <r>
    <n v="37125"/>
    <s v="26.D.H.F."/>
    <s v="วีรพงษ์  อ่อนสมบูรณ์"/>
    <s v="77573"/>
    <s v="ชาย"/>
    <n v="14"/>
    <n v="0"/>
    <s v="นักเรียน"/>
    <s v="102"/>
    <x v="11"/>
    <x v="120"/>
    <x v="59"/>
    <x v="13"/>
    <s v="อาจสามารถ"/>
    <d v="2020-02-26T00:00:00"/>
    <d v="2020-03-02T00:00:00"/>
    <m/>
    <d v="2020-01-05T00:00:00"/>
    <x v="24"/>
    <n v="8"/>
  </r>
  <r>
    <n v="20457"/>
    <s v="26.D.H.F."/>
    <s v="วีรวัฒน์ เมืองจันทร์"/>
    <s v="000011645"/>
    <s v="ชาย"/>
    <n v="28"/>
    <n v="0"/>
    <s v="เกษตร"/>
    <s v="88"/>
    <x v="0"/>
    <x v="288"/>
    <x v="83"/>
    <x v="16"/>
    <s v="โพนทราย"/>
    <d v="2020-05-18T00:00:00"/>
    <d v="2020-05-20T00:00:00"/>
    <m/>
    <d v="2020-01-05T00:00:00"/>
    <x v="6"/>
    <n v="20"/>
  </r>
  <r>
    <n v="20918"/>
    <s v="26.D.H.F."/>
    <s v="วีรวัฒน์ มูลยา"/>
    <s v="520002948"/>
    <s v="ชาย"/>
    <n v="10"/>
    <n v="9"/>
    <s v="นักเรียน"/>
    <s v="84"/>
    <x v="6"/>
    <x v="41"/>
    <x v="33"/>
    <x v="9"/>
    <s v="พนมไพร"/>
    <d v="2020-05-26T00:00:00"/>
    <d v="2020-05-26T00:00:00"/>
    <m/>
    <d v="2020-01-05T00:00:00"/>
    <x v="1"/>
    <n v="21"/>
  </r>
  <r>
    <n v="27685"/>
    <s v="26.D.H.F."/>
    <s v="วีระวัฒน์ ศรีพลัง"/>
    <s v="600197380"/>
    <s v="ชาย"/>
    <n v="9"/>
    <n v="5"/>
    <s v="นักเรียน"/>
    <s v="14"/>
    <x v="2"/>
    <x v="80"/>
    <x v="58"/>
    <x v="12"/>
    <s v="สุวรรณภูมิ"/>
    <d v="2020-07-07T00:00:00"/>
    <d v="2020-07-11T00:00:00"/>
    <m/>
    <d v="2020-01-05T00:00:00"/>
    <x v="12"/>
    <n v="27"/>
  </r>
  <r>
    <n v="27097"/>
    <s v="26.D.H.F."/>
    <s v="วีริยา จัทรชุรี"/>
    <s v="778542"/>
    <s v="หญิง"/>
    <n v="16"/>
    <n v="0"/>
    <s v="นักเรียน"/>
    <s v="71"/>
    <x v="12"/>
    <x v="31"/>
    <x v="26"/>
    <x v="2"/>
    <s v="ร้อยเอ็ด"/>
    <d v="2020-07-06T00:00:00"/>
    <d v="2020-07-10T00:00:00"/>
    <m/>
    <d v="2020-01-05T00:00:00"/>
    <x v="12"/>
    <n v="27"/>
  </r>
  <r>
    <n v="24372"/>
    <s v="26.D.H.F."/>
    <s v="วีริส พลวี"/>
    <s v="124094"/>
    <s v="ชาย"/>
    <n v="15"/>
    <n v="11"/>
    <s v="นักเรียน"/>
    <s v="67"/>
    <x v="10"/>
    <x v="149"/>
    <x v="84"/>
    <x v="5"/>
    <s v="โพนทอง"/>
    <d v="2020-06-17T00:00:00"/>
    <d v="2020-06-22T00:00:00"/>
    <m/>
    <d v="2020-01-05T00:00:00"/>
    <x v="15"/>
    <n v="24"/>
  </r>
  <r>
    <n v="4465"/>
    <s v="26.D.H.F."/>
    <s v="วุฒิชัย มะลัยแสน"/>
    <s v="8746"/>
    <s v="ชาย"/>
    <n v="27"/>
    <n v="0"/>
    <s v="รับจ้าง,กรรมกร"/>
    <s v="144"/>
    <x v="9"/>
    <x v="125"/>
    <x v="61"/>
    <x v="10"/>
    <s v="ร้อยเอ็ด"/>
    <d v="2020-01-14T00:00:00"/>
    <d v="2020-01-17T00:00:00"/>
    <m/>
    <d v="2020-01-05T00:00:00"/>
    <x v="39"/>
    <n v="2"/>
  </r>
  <r>
    <n v="31483"/>
    <s v="26.D.H.F."/>
    <s v="วุฒินันท์ ประจัญพล"/>
    <s v="1175166"/>
    <s v="ชาย"/>
    <n v="18"/>
    <n v="0"/>
    <s v="นักเรียน"/>
    <s v="135"/>
    <x v="5"/>
    <x v="289"/>
    <x v="108"/>
    <x v="10"/>
    <s v="ร้อยเอ็ด"/>
    <d v="2020-08-05T00:00:00"/>
    <d v="2020-08-09T00:00:00"/>
    <m/>
    <d v="2020-01-05T00:00:00"/>
    <x v="0"/>
    <n v="31"/>
  </r>
  <r>
    <n v="36325"/>
    <s v="26.D.H.F."/>
    <s v="วุฒิศักดิ์ สุทธิสาร"/>
    <m/>
    <s v="ชาย"/>
    <n v="10"/>
    <n v="0"/>
    <s v="นักเรียน"/>
    <s v="118"/>
    <x v="11"/>
    <x v="146"/>
    <x v="36"/>
    <x v="17"/>
    <s v="เสลภูมิ"/>
    <d v="2020-09-04T00:00:00"/>
    <d v="2020-09-08T00:00:00"/>
    <m/>
    <d v="2020-01-05T00:00:00"/>
    <x v="5"/>
    <n v="35"/>
  </r>
  <r>
    <n v="19452"/>
    <s v="26.D.H.F."/>
    <s v="ศตพุทธิ์ บุตรกินรี"/>
    <s v="460007657"/>
    <s v="ชาย"/>
    <n v="17"/>
    <n v="0"/>
    <s v="นักเรียน"/>
    <s v="97"/>
    <x v="13"/>
    <x v="195"/>
    <x v="20"/>
    <x v="9"/>
    <s v="พนมไพร"/>
    <d v="2020-05-14T00:00:00"/>
    <d v="2020-05-14T00:00:00"/>
    <m/>
    <d v="2020-01-05T00:00:00"/>
    <x v="22"/>
    <n v="19"/>
  </r>
  <r>
    <n v="22361"/>
    <s v="26.D.H.F."/>
    <s v="ศรัญญา ชนะพันธ์"/>
    <s v="725870"/>
    <s v="หญิง"/>
    <n v="11"/>
    <n v="3"/>
    <s v="นักเรียน"/>
    <s v="148"/>
    <x v="6"/>
    <x v="263"/>
    <x v="120"/>
    <x v="3"/>
    <s v="ร้อยเอ็ด"/>
    <d v="2020-05-26T00:00:00"/>
    <d v="2020-05-29T00:00:00"/>
    <m/>
    <d v="2020-01-05T00:00:00"/>
    <x v="1"/>
    <n v="21"/>
  </r>
  <r>
    <n v="19823"/>
    <s v="26.D.H.F."/>
    <s v="ศรัญญา รอดบุญชัง"/>
    <s v="6003148"/>
    <s v="หญิง"/>
    <n v="8"/>
    <n v="2"/>
    <s v="นักเรียน"/>
    <s v="82"/>
    <x v="13"/>
    <x v="290"/>
    <x v="43"/>
    <x v="18"/>
    <s v="ศรีสมเด็จ"/>
    <d v="2020-04-24T00:00:00"/>
    <d v="2020-04-28T00:00:00"/>
    <m/>
    <d v="2020-01-05T00:00:00"/>
    <x v="27"/>
    <n v="16"/>
  </r>
  <r>
    <n v="24403"/>
    <s v="26.D.H.F."/>
    <s v="ศรัญญา สิงห์เขาภู"/>
    <s v="000003081"/>
    <s v="หญิง"/>
    <n v="18"/>
    <n v="0"/>
    <s v="นักเรียน"/>
    <s v="62"/>
    <x v="14"/>
    <x v="141"/>
    <x v="83"/>
    <x v="16"/>
    <s v="โพนทราย"/>
    <d v="2020-06-16T00:00:00"/>
    <d v="2020-06-20T00:00:00"/>
    <m/>
    <d v="2020-01-05T00:00:00"/>
    <x v="4"/>
    <n v="24"/>
  </r>
  <r>
    <n v="20584"/>
    <s v="26.D.H.F."/>
    <s v="ศรันญา ศรีแสงสว่าง"/>
    <s v="450063735"/>
    <s v="หญิง"/>
    <n v="17"/>
    <n v="7"/>
    <s v="นักเรียน"/>
    <s v="21"/>
    <x v="16"/>
    <x v="291"/>
    <x v="27"/>
    <x v="12"/>
    <s v="หนองฮี"/>
    <d v="2020-05-21T00:00:00"/>
    <d v="2020-05-21T00:00:00"/>
    <m/>
    <d v="2020-01-05T00:00:00"/>
    <x v="6"/>
    <n v="20"/>
  </r>
  <r>
    <n v="40928"/>
    <s v="26.D.H.F."/>
    <s v="ศรันย์พร พัชรินทร์"/>
    <s v="583818"/>
    <s v="หญิง"/>
    <n v="14"/>
    <n v="6"/>
    <s v="นักเรียน"/>
    <s v="85"/>
    <x v="9"/>
    <x v="142"/>
    <x v="127"/>
    <x v="3"/>
    <s v="ร้อยเอ็ด"/>
    <d v="2020-10-07T00:00:00"/>
    <d v="2020-10-10T00:00:00"/>
    <m/>
    <d v="2020-01-05T00:00:00"/>
    <x v="31"/>
    <n v="40"/>
  </r>
  <r>
    <n v="25807"/>
    <s v="26.D.H.F."/>
    <s v="ศรายุธ แซ่อึ้ง"/>
    <s v="5103161"/>
    <s v="ชาย"/>
    <n v="14"/>
    <n v="4"/>
    <s v="นักเรียน"/>
    <s v="55"/>
    <x v="15"/>
    <x v="292"/>
    <x v="2"/>
    <x v="2"/>
    <s v="โพธิ์ชัย"/>
    <d v="2020-07-02T00:00:00"/>
    <d v="2020-07-02T00:00:00"/>
    <m/>
    <d v="2020-01-05T00:00:00"/>
    <x v="7"/>
    <n v="26"/>
  </r>
  <r>
    <n v="40361"/>
    <s v="26.D.H.F."/>
    <s v="ศราวุฒิ เกตุแก้ว"/>
    <s v="86377"/>
    <s v="ชาย"/>
    <n v="13"/>
    <n v="0"/>
    <s v="นักเรียน"/>
    <s v="126"/>
    <x v="13"/>
    <x v="241"/>
    <x v="106"/>
    <x v="13"/>
    <s v="อาจสามารถ"/>
    <d v="2020-08-03T00:00:00"/>
    <d v="2020-08-05T00:00:00"/>
    <m/>
    <d v="2020-01-05T00:00:00"/>
    <x v="26"/>
    <n v="31"/>
  </r>
  <r>
    <n v="14920"/>
    <s v="26.D.H.F."/>
    <s v="ศริษา บุตรปราบ"/>
    <s v="708693"/>
    <s v="หญิง"/>
    <n v="11"/>
    <n v="5"/>
    <s v="นักเรียน"/>
    <s v="224"/>
    <x v="8"/>
    <x v="293"/>
    <x v="120"/>
    <x v="3"/>
    <s v="ร้อยเอ็ด"/>
    <d v="2020-03-14T00:00:00"/>
    <d v="2020-03-17T00:00:00"/>
    <m/>
    <d v="2020-01-05T00:00:00"/>
    <x v="3"/>
    <n v="10"/>
  </r>
  <r>
    <n v="33773"/>
    <s v="26.D.H.F."/>
    <s v="ศรุตา บุตรศรีเมือง"/>
    <s v="480122250"/>
    <s v="หญิง"/>
    <n v="14"/>
    <n v="7"/>
    <s v="นักเรียน"/>
    <s v="121"/>
    <x v="5"/>
    <x v="127"/>
    <x v="76"/>
    <x v="1"/>
    <s v="สุวรรณภูมิ"/>
    <d v="2020-08-01T00:00:00"/>
    <d v="2020-08-07T00:00:00"/>
    <m/>
    <d v="2020-01-05T00:00:00"/>
    <x v="26"/>
    <n v="30"/>
  </r>
  <r>
    <n v="306"/>
    <s v="26.D.H.F."/>
    <s v="ศลิษา สุริโย"/>
    <s v="112017"/>
    <s v="หญิง"/>
    <n v="23"/>
    <n v="0"/>
    <s v="เกษตร"/>
    <s v="11"/>
    <x v="5"/>
    <x v="294"/>
    <x v="128"/>
    <x v="5"/>
    <s v="โพนทอง"/>
    <d v="2020-01-01T00:00:00"/>
    <d v="2020-01-04T00:00:00"/>
    <m/>
    <d v="2020-01-05T00:00:00"/>
    <x v="34"/>
    <n v="0"/>
  </r>
  <r>
    <n v="34092"/>
    <s v="26.D.H.F."/>
    <s v="ศักดิ์ชัย ขุนทอง"/>
    <s v="424493"/>
    <s v="ชาย"/>
    <n v="31"/>
    <n v="2"/>
    <s v="รับจ้าง,กรรมกร"/>
    <s v="17"/>
    <x v="14"/>
    <x v="295"/>
    <x v="21"/>
    <x v="3"/>
    <s v="ร้อยเอ็ด"/>
    <d v="2020-08-16T00:00:00"/>
    <d v="2020-08-20T00:00:00"/>
    <m/>
    <d v="2020-01-05T00:00:00"/>
    <x v="21"/>
    <n v="33"/>
  </r>
  <r>
    <n v="22862"/>
    <s v="26.D.H.F."/>
    <s v="ศักรินทร์ พลหนองหลวง"/>
    <s v="5904354"/>
    <s v="ชาย"/>
    <n v="19"/>
    <n v="8"/>
    <s v="นักเรียน"/>
    <s v="63"/>
    <x v="5"/>
    <x v="214"/>
    <x v="26"/>
    <x v="2"/>
    <s v="โพธิ์ชัย"/>
    <d v="2020-06-06T00:00:00"/>
    <d v="2020-06-09T00:00:00"/>
    <m/>
    <d v="2020-01-05T00:00:00"/>
    <x v="35"/>
    <n v="22"/>
  </r>
  <r>
    <n v="12527"/>
    <s v="26.D.H.F."/>
    <s v="ศักรินทร์ วิเศษเขวา"/>
    <s v="511334"/>
    <s v="ชาย"/>
    <n v="19"/>
    <n v="1"/>
    <s v="นักเรียน"/>
    <s v="36"/>
    <x v="9"/>
    <x v="296"/>
    <x v="57"/>
    <x v="3"/>
    <s v="ร้อยเอ็ด"/>
    <d v="2020-02-22T00:00:00"/>
    <d v="2020-02-27T00:00:00"/>
    <m/>
    <d v="2020-01-05T00:00:00"/>
    <x v="19"/>
    <n v="7"/>
  </r>
  <r>
    <n v="29497"/>
    <s v="26.D.H.F."/>
    <s v="ศิรภัสสร บุญสินชัย"/>
    <s v="674668"/>
    <s v="หญิง"/>
    <n v="12"/>
    <n v="7"/>
    <s v="นักเรียน"/>
    <s v="127"/>
    <x v="10"/>
    <x v="297"/>
    <x v="30"/>
    <x v="5"/>
    <s v="ร้อยเอ็ด"/>
    <d v="2020-07-18T00:00:00"/>
    <d v="2020-07-20T00:00:00"/>
    <m/>
    <d v="2020-01-05T00:00:00"/>
    <x v="11"/>
    <n v="28"/>
  </r>
  <r>
    <n v="35585"/>
    <s v="26.D.H.F."/>
    <s v="ศิราพร อันภักดี"/>
    <s v="98251"/>
    <s v="หญิง"/>
    <n v="23"/>
    <n v="4"/>
    <s v="งานบ้าน"/>
    <s v="26"/>
    <x v="6"/>
    <x v="154"/>
    <x v="85"/>
    <x v="0"/>
    <s v="โพนทอง"/>
    <d v="2020-08-31T00:00:00"/>
    <d v="2020-09-04T00:00:00"/>
    <m/>
    <d v="2020-01-05T00:00:00"/>
    <x v="13"/>
    <n v="35"/>
  </r>
  <r>
    <n v="40262"/>
    <s v="26.D.H.F."/>
    <s v="ศิริชัย ป้องสอน"/>
    <s v="656472"/>
    <s v="ชาย"/>
    <n v="25"/>
    <n v="0"/>
    <s v="รับจ้าง,กรรมกร"/>
    <s v="87"/>
    <x v="16"/>
    <x v="298"/>
    <x v="22"/>
    <x v="10"/>
    <s v="ร้อยเอ็ด"/>
    <d v="2020-09-30T00:00:00"/>
    <d v="2020-10-02T00:00:00"/>
    <m/>
    <d v="2020-01-05T00:00:00"/>
    <x v="10"/>
    <n v="39"/>
  </r>
  <r>
    <n v="1034"/>
    <s v="26.D.H.F."/>
    <s v="ศิรินทร์ยา โวอ่อนศรี"/>
    <s v="4802222"/>
    <s v="หญิง"/>
    <n v="14"/>
    <n v="0"/>
    <s v="นักเรียน"/>
    <s v="51"/>
    <x v="7"/>
    <x v="299"/>
    <x v="122"/>
    <x v="8"/>
    <s v="เมืองสรวง"/>
    <d v="2020-01-01T00:00:00"/>
    <d v="2020-01-06T00:00:00"/>
    <m/>
    <d v="2020-01-05T00:00:00"/>
    <x v="46"/>
    <n v="0"/>
  </r>
  <r>
    <n v="25413"/>
    <s v="26.D.H.F."/>
    <s v="ศิรินธร รัตนตรัยวงศ์"/>
    <s v="470397"/>
    <s v="หญิง"/>
    <n v="19"/>
    <n v="0"/>
    <s v="นักเรียน"/>
    <s v="1"/>
    <x v="13"/>
    <x v="300"/>
    <x v="127"/>
    <x v="3"/>
    <s v="ร้อยเอ็ด"/>
    <d v="2020-06-18T00:00:00"/>
    <d v="2020-06-22T00:00:00"/>
    <m/>
    <d v="2020-01-05T00:00:00"/>
    <x v="15"/>
    <n v="24"/>
  </r>
  <r>
    <n v="27404"/>
    <s v="26.D.H.F."/>
    <s v="ศิรินาฏ อินทิราช"/>
    <s v="5803525"/>
    <s v="หญิง"/>
    <n v="18"/>
    <n v="4"/>
    <s v="นักเรียน"/>
    <s v="8"/>
    <x v="7"/>
    <x v="269"/>
    <x v="7"/>
    <x v="6"/>
    <s v="เชียงขวัญ"/>
    <d v="2020-07-13T00:00:00"/>
    <d v="2020-07-15T00:00:00"/>
    <m/>
    <d v="2020-01-05T00:00:00"/>
    <x v="9"/>
    <n v="28"/>
  </r>
  <r>
    <n v="26558"/>
    <s v="26.D.H.F."/>
    <s v="ศิริพิชชา สงกา"/>
    <s v="5502701"/>
    <s v="หญิง"/>
    <n v="9"/>
    <n v="0"/>
    <s v="นักเรียน"/>
    <s v="7"/>
    <x v="12"/>
    <x v="301"/>
    <x v="98"/>
    <x v="11"/>
    <s v="ปทุมรัตต์"/>
    <d v="2020-07-03T00:00:00"/>
    <d v="2020-07-07T00:00:00"/>
    <m/>
    <d v="2020-01-05T00:00:00"/>
    <x v="12"/>
    <n v="26"/>
  </r>
  <r>
    <n v="40260"/>
    <s v="26.D.H.F."/>
    <s v="ศิริรัตน์ พิมจันทร์"/>
    <s v="549545"/>
    <s v="หญิง"/>
    <n v="24"/>
    <n v="0"/>
    <s v="รับจ้าง,กรรมกร"/>
    <s v="20"/>
    <x v="2"/>
    <x v="300"/>
    <x v="127"/>
    <x v="3"/>
    <s v="ร้อยเอ็ด"/>
    <d v="2020-10-02T00:00:00"/>
    <d v="2020-10-05T00:00:00"/>
    <m/>
    <d v="2020-01-05T00:00:00"/>
    <x v="31"/>
    <n v="39"/>
  </r>
  <r>
    <n v="30797"/>
    <s v="26.D.H.F."/>
    <s v="ศิริวรรณ จิตจักร"/>
    <s v="1173750"/>
    <s v="หญิง"/>
    <n v="20"/>
    <n v="3"/>
    <s v="นักเรียน"/>
    <s v="154"/>
    <x v="2"/>
    <x v="114"/>
    <x v="36"/>
    <x v="17"/>
    <s v="ร้อยเอ็ด"/>
    <d v="2020-07-21T00:00:00"/>
    <d v="2020-07-22T00:00:00"/>
    <m/>
    <d v="2020-01-05T00:00:00"/>
    <x v="11"/>
    <n v="29"/>
  </r>
  <r>
    <n v="19710"/>
    <s v="26.D.H.F."/>
    <s v="ศิริวิภา แน่นอุดร"/>
    <s v="0088480"/>
    <s v="หญิง"/>
    <n v="17"/>
    <n v="0"/>
    <s v="นักเรียน"/>
    <s v="144"/>
    <x v="6"/>
    <x v="99"/>
    <x v="46"/>
    <x v="10"/>
    <s v="ธวัชบุรี"/>
    <d v="2020-05-10T00:00:00"/>
    <d v="2020-05-15T00:00:00"/>
    <m/>
    <d v="2020-01-05T00:00:00"/>
    <x v="22"/>
    <n v="19"/>
  </r>
  <r>
    <n v="16643"/>
    <s v="26.D.H.F."/>
    <s v="ศิลปชัย ชุมนุม"/>
    <s v="138186"/>
    <s v="ชาย"/>
    <n v="59"/>
    <n v="1"/>
    <s v="เกษตร"/>
    <s v="76"/>
    <x v="2"/>
    <x v="292"/>
    <x v="128"/>
    <x v="5"/>
    <s v="โพนทอง"/>
    <d v="2020-04-03T00:00:00"/>
    <d v="2020-04-09T00:00:00"/>
    <m/>
    <d v="2020-01-05T00:00:00"/>
    <x v="30"/>
    <n v="13"/>
  </r>
  <r>
    <n v="17974"/>
    <s v="26.D.H.F."/>
    <s v="ศิวกร ไทยโสภา"/>
    <s v="4705551"/>
    <s v="ชาย"/>
    <n v="15"/>
    <n v="0"/>
    <s v="นักเรียน"/>
    <s v="190"/>
    <x v="13"/>
    <x v="302"/>
    <x v="123"/>
    <x v="11"/>
    <s v="ปทุมรัตต์"/>
    <d v="2020-04-22T00:00:00"/>
    <d v="2020-04-26T00:00:00"/>
    <m/>
    <d v="2020-01-05T00:00:00"/>
    <x v="27"/>
    <n v="16"/>
  </r>
  <r>
    <n v="44495"/>
    <s v="26.D.H.F."/>
    <s v="ศุภกร ไทยโสภา"/>
    <s v="645322"/>
    <s v="ชาย"/>
    <n v="17"/>
    <n v="0"/>
    <s v="นักเรียน"/>
    <s v="190"/>
    <x v="13"/>
    <x v="302"/>
    <x v="123"/>
    <x v="11"/>
    <s v="ร้อยเอ็ด"/>
    <d v="2020-05-19T00:00:00"/>
    <d v="2020-05-21T00:00:00"/>
    <m/>
    <d v="2020-01-05T00:00:00"/>
    <x v="6"/>
    <n v="20"/>
  </r>
  <r>
    <n v="39169"/>
    <s v="26.D.H.F."/>
    <s v="ศุภกฤษ์ ศรีภิญโย"/>
    <s v="98384"/>
    <s v="ชาย"/>
    <n v="10"/>
    <n v="0"/>
    <s v="นักเรียน"/>
    <s v="23"/>
    <x v="6"/>
    <x v="303"/>
    <x v="59"/>
    <x v="13"/>
    <s v="อาจสามารถ"/>
    <d v="2020-09-03T00:00:00"/>
    <d v="2020-09-08T00:00:00"/>
    <m/>
    <d v="2020-01-05T00:00:00"/>
    <x v="5"/>
    <n v="35"/>
  </r>
  <r>
    <n v="3590"/>
    <s v="26.D.H.F."/>
    <s v="ศุภชัย สังวร"/>
    <s v="420010795"/>
    <s v="ชาย"/>
    <n v="20"/>
    <n v="9"/>
    <s v="นักเรียน"/>
    <s v="265"/>
    <x v="9"/>
    <x v="52"/>
    <x v="42"/>
    <x v="1"/>
    <s v="สุวรรณภูมิ"/>
    <d v="2020-01-05T00:00:00"/>
    <d v="2020-01-09T00:00:00"/>
    <m/>
    <d v="2020-01-05T00:00:00"/>
    <x v="46"/>
    <n v="1"/>
  </r>
  <r>
    <n v="28611"/>
    <s v="26.D.H.F."/>
    <s v="ศุภนุช ภูมิพันธ์"/>
    <s v="15339"/>
    <s v="หญิง"/>
    <n v="24"/>
    <n v="2"/>
    <s v="รับจ้าง,กรรมกร"/>
    <s v="247"/>
    <x v="9"/>
    <x v="304"/>
    <x v="89"/>
    <x v="5"/>
    <s v="โพนทอง"/>
    <d v="2020-07-15T00:00:00"/>
    <d v="2020-07-21T00:00:00"/>
    <m/>
    <d v="2020-01-05T00:00:00"/>
    <x v="11"/>
    <n v="28"/>
  </r>
  <r>
    <n v="46440"/>
    <s v="26.D.H.F."/>
    <s v="ศุภลักษณ์ อุปดี"/>
    <s v="462120"/>
    <s v="หญิง"/>
    <n v="17"/>
    <n v="0"/>
    <s v="นักเรียน"/>
    <s v="90"/>
    <x v="16"/>
    <x v="305"/>
    <x v="7"/>
    <x v="6"/>
    <s v="ร้อยเอ็ด"/>
    <d v="2020-11-12T00:00:00"/>
    <d v="2020-11-15T00:00:00"/>
    <m/>
    <d v="2020-01-05T00:00:00"/>
    <x v="25"/>
    <n v="45"/>
  </r>
  <r>
    <n v="22362"/>
    <s v="26.D.H.F."/>
    <s v="ศุภวิชญ์ โยสีดา"/>
    <s v="497595"/>
    <s v="ชาย"/>
    <n v="15"/>
    <n v="10"/>
    <s v="นักเรียน"/>
    <s v="50/9"/>
    <x v="10"/>
    <x v="277"/>
    <x v="21"/>
    <x v="3"/>
    <s v="ร้อยเอ็ด"/>
    <d v="2020-05-25T00:00:00"/>
    <d v="2020-05-28T00:00:00"/>
    <m/>
    <d v="2020-01-05T00:00:00"/>
    <x v="1"/>
    <n v="21"/>
  </r>
  <r>
    <n v="40805"/>
    <s v="26.D.H.F."/>
    <s v="ศุภสร สีหานาม"/>
    <s v="5306196"/>
    <s v="หญิง"/>
    <n v="10"/>
    <n v="6"/>
    <s v="นักเรียน"/>
    <s v="124"/>
    <x v="13"/>
    <x v="211"/>
    <x v="13"/>
    <x v="0"/>
    <s v="หนองพอก"/>
    <d v="2020-10-10T00:00:00"/>
    <d v="2020-10-14T00:00:00"/>
    <m/>
    <d v="2020-01-05T00:00:00"/>
    <x v="45"/>
    <n v="40"/>
  </r>
  <r>
    <n v="37943"/>
    <s v="26.D.H.F."/>
    <s v="ศุภิสรา ทัศนานุตริย"/>
    <s v="520002084"/>
    <s v="หญิง"/>
    <n v="18"/>
    <n v="1"/>
    <s v="นักเรียน"/>
    <s v="112"/>
    <x v="2"/>
    <x v="306"/>
    <x v="129"/>
    <x v="9"/>
    <s v="พนมไพร"/>
    <d v="2020-09-15T00:00:00"/>
    <d v="2020-09-21T00:00:00"/>
    <m/>
    <d v="2020-01-05T00:00:00"/>
    <x v="16"/>
    <n v="37"/>
  </r>
  <r>
    <n v="33324"/>
    <s v="26.D.H.F."/>
    <s v="ศุลีพร น้อยอามาตย์"/>
    <s v="1175732"/>
    <s v="หญิง"/>
    <n v="18"/>
    <n v="0"/>
    <s v="นักเรียน"/>
    <s v="หอพักพรพรรณ"/>
    <x v="11"/>
    <x v="307"/>
    <x v="34"/>
    <x v="3"/>
    <s v="ร้อยเอ็ด"/>
    <d v="2020-08-13T00:00:00"/>
    <d v="2020-08-17T00:00:00"/>
    <m/>
    <d v="2020-01-05T00:00:00"/>
    <x v="21"/>
    <n v="32"/>
  </r>
  <r>
    <n v="27094"/>
    <s v="26.D.H.F."/>
    <s v="สโรชา อบเชย"/>
    <s v="1171955"/>
    <s v="หญิง"/>
    <n v="14"/>
    <n v="1"/>
    <s v="นักเรียน"/>
    <s v="50"/>
    <x v="14"/>
    <x v="231"/>
    <x v="112"/>
    <x v="12"/>
    <s v="ร้อยเอ็ด"/>
    <d v="2020-07-04T00:00:00"/>
    <d v="2020-07-08T00:00:00"/>
    <m/>
    <d v="2020-01-05T00:00:00"/>
    <x v="12"/>
    <n v="26"/>
  </r>
  <r>
    <n v="38610"/>
    <s v="26.D.H.F."/>
    <s v="สกนตร์ธี หมะหมัด"/>
    <s v="683865"/>
    <s v="ชาย"/>
    <n v="12"/>
    <n v="7"/>
    <s v="นักเรียน"/>
    <s v="อบต.สระคู"/>
    <x v="0"/>
    <x v="308"/>
    <x v="4"/>
    <x v="1"/>
    <s v="ร้อยเอ็ด"/>
    <d v="2020-09-18T00:00:00"/>
    <d v="2020-09-22T00:00:00"/>
    <m/>
    <d v="2020-01-05T00:00:00"/>
    <x v="16"/>
    <n v="37"/>
  </r>
  <r>
    <n v="32160"/>
    <s v="26.D.H.F."/>
    <s v="สด ลาหล้าเลิศ"/>
    <s v="5100734"/>
    <s v="ชาย"/>
    <n v="52"/>
    <n v="10"/>
    <s v="รับจ้าง,กรรมกร"/>
    <s v="98"/>
    <x v="14"/>
    <x v="309"/>
    <x v="13"/>
    <x v="0"/>
    <s v="หนองพอก"/>
    <d v="2020-08-06T00:00:00"/>
    <d v="2020-08-11T00:00:00"/>
    <m/>
    <d v="2020-01-05T00:00:00"/>
    <x v="0"/>
    <n v="31"/>
  </r>
  <r>
    <n v="23734"/>
    <s v="26.D.H.F."/>
    <s v="สถิต แสนทวีสุข"/>
    <s v="6100944"/>
    <s v="ชาย"/>
    <n v="27"/>
    <n v="5"/>
    <s v="รับจ้าง,กรรมกร"/>
    <s v="10"/>
    <x v="6"/>
    <x v="310"/>
    <x v="105"/>
    <x v="18"/>
    <s v="ศรีสมเด็จ"/>
    <d v="2020-05-14T00:00:00"/>
    <d v="2020-05-18T00:00:00"/>
    <m/>
    <d v="2020-01-05T00:00:00"/>
    <x v="6"/>
    <n v="19"/>
  </r>
  <r>
    <n v="20004"/>
    <s v="26.D.H.F."/>
    <s v="สถิต สังวิบุตร"/>
    <s v="384999"/>
    <s v="ชาย"/>
    <n v="18"/>
    <n v="0"/>
    <s v="นักเรียน"/>
    <s v="120"/>
    <x v="8"/>
    <x v="293"/>
    <x v="120"/>
    <x v="3"/>
    <s v="ร้อยเอ็ด"/>
    <d v="2020-05-09T00:00:00"/>
    <d v="2020-05-13T00:00:00"/>
    <m/>
    <d v="2020-01-05T00:00:00"/>
    <x v="22"/>
    <n v="18"/>
  </r>
  <r>
    <n v="25482"/>
    <s v="26.D.H.F."/>
    <s v="สถิตย์ แสงหัวช้าง"/>
    <s v="490125880"/>
    <s v="ชาย"/>
    <n v="47"/>
    <n v="10"/>
    <s v="เกษตร"/>
    <s v="97"/>
    <x v="13"/>
    <x v="212"/>
    <x v="1"/>
    <x v="1"/>
    <s v="สุวรรณภูมิ"/>
    <d v="2020-06-12T00:00:00"/>
    <d v="2020-06-17T00:00:00"/>
    <m/>
    <d v="2020-01-05T00:00:00"/>
    <x v="4"/>
    <n v="23"/>
  </r>
  <r>
    <n v="43190"/>
    <s v="26.D.H.F."/>
    <s v="สถิตย์ ลำนวน"/>
    <s v="450027293"/>
    <s v="ชาย"/>
    <n v="47"/>
    <n v="5"/>
    <s v="เกษตร"/>
    <s v="37"/>
    <x v="6"/>
    <x v="311"/>
    <x v="130"/>
    <x v="9"/>
    <s v="พนมไพร"/>
    <d v="2020-10-28T00:00:00"/>
    <d v="2020-10-31T00:00:00"/>
    <m/>
    <d v="2020-01-05T00:00:00"/>
    <x v="42"/>
    <n v="43"/>
  </r>
  <r>
    <n v="38295"/>
    <s v="26.D.H.F."/>
    <s v="สมเกียรติ ผดุงสันต์"/>
    <m/>
    <s v="ชาย"/>
    <n v="40"/>
    <n v="0"/>
    <s v="รับจ้าง,กรรมกร"/>
    <s v="34"/>
    <x v="13"/>
    <x v="270"/>
    <x v="90"/>
    <x v="10"/>
    <s v="ร้อยเอ็ดธนบุรี"/>
    <d v="2020-09-20T00:00:00"/>
    <d v="2020-09-23T00:00:00"/>
    <m/>
    <d v="2020-01-05T00:00:00"/>
    <x v="16"/>
    <n v="38"/>
  </r>
  <r>
    <n v="11162"/>
    <s v="26.D.H.F."/>
    <s v="สมปอง วงษ์นาแค"/>
    <s v="1161607"/>
    <s v="หญิง"/>
    <n v="41"/>
    <n v="3"/>
    <s v="รับจ้าง,กรรมกร"/>
    <s v="68"/>
    <x v="11"/>
    <x v="120"/>
    <x v="59"/>
    <x v="13"/>
    <s v="ร้อยเอ็ด"/>
    <d v="2020-02-11T00:00:00"/>
    <d v="2020-02-16T00:00:00"/>
    <m/>
    <d v="2020-01-05T00:00:00"/>
    <x v="33"/>
    <n v="6"/>
  </r>
  <r>
    <n v="21066"/>
    <s v="26.D.H.F."/>
    <s v="สมพร สุขวิเศษ"/>
    <s v="252817"/>
    <s v="ชาย"/>
    <n v="55"/>
    <n v="0"/>
    <s v="เกษตร"/>
    <s v="151"/>
    <x v="10"/>
    <x v="312"/>
    <x v="0"/>
    <x v="0"/>
    <s v="โพนทอง"/>
    <d v="2020-05-23T00:00:00"/>
    <d v="2020-05-24T00:00:00"/>
    <m/>
    <d v="2020-01-05T00:00:00"/>
    <x v="1"/>
    <n v="20"/>
  </r>
  <r>
    <n v="16246"/>
    <s v="26.D.H.F."/>
    <s v="สมมาตร ด้วงโพนแร้ง"/>
    <s v="1096011"/>
    <s v="ชาย"/>
    <n v="26"/>
    <n v="6"/>
    <s v="รับจ้าง,กรรมกร"/>
    <s v="74"/>
    <x v="8"/>
    <x v="245"/>
    <x v="54"/>
    <x v="11"/>
    <s v="ร้อยเอ็ด"/>
    <d v="2020-03-27T00:00:00"/>
    <d v="2020-04-03T00:00:00"/>
    <m/>
    <d v="2020-01-05T00:00:00"/>
    <x v="17"/>
    <n v="12"/>
  </r>
  <r>
    <n v="25415"/>
    <s v="26.D.H.F."/>
    <s v="สมฤทธิ์ ธนะขว้าง"/>
    <s v="1170981"/>
    <s v="ชาย"/>
    <n v="32"/>
    <n v="0"/>
    <s v="รับจ้าง,กรรมกร"/>
    <s v="46"/>
    <x v="14"/>
    <x v="141"/>
    <x v="83"/>
    <x v="16"/>
    <s v="ร้อยเอ็ด"/>
    <d v="2020-06-21T00:00:00"/>
    <d v="2020-06-25T00:00:00"/>
    <m/>
    <d v="2020-01-05T00:00:00"/>
    <x v="15"/>
    <n v="25"/>
  </r>
  <r>
    <n v="40363"/>
    <s v="26.D.H.F."/>
    <s v="สมฤทัย  วงศ์ขุมเงิน"/>
    <s v="69686"/>
    <s v="หญิง"/>
    <n v="16"/>
    <n v="0"/>
    <s v="นักเรียน"/>
    <s v="123"/>
    <x v="12"/>
    <x v="255"/>
    <x v="59"/>
    <x v="13"/>
    <s v="อาจสามารถ"/>
    <d v="2020-08-26T00:00:00"/>
    <d v="2020-08-27T00:00:00"/>
    <m/>
    <d v="2020-01-05T00:00:00"/>
    <x v="2"/>
    <n v="34"/>
  </r>
  <r>
    <n v="43469"/>
    <s v="26.D.H.F."/>
    <s v="สมศักดิ์ ธรรมไขย์"/>
    <s v="675970"/>
    <s v="ชาย"/>
    <n v="52"/>
    <n v="0"/>
    <s v="เกษตร"/>
    <s v="152"/>
    <x v="15"/>
    <x v="249"/>
    <x v="50"/>
    <x v="3"/>
    <s v="ร้อยเอ็ด"/>
    <d v="2020-10-24T00:00:00"/>
    <d v="2020-10-26T00:00:00"/>
    <m/>
    <d v="2020-01-05T00:00:00"/>
    <x v="42"/>
    <n v="42"/>
  </r>
  <r>
    <n v="11163"/>
    <s v="26.D.H.F."/>
    <s v="สมัย กลางพรม"/>
    <s v="1158331"/>
    <s v="หญิง"/>
    <n v="55"/>
    <n v="9"/>
    <s v="ค้าขาย"/>
    <s v="73"/>
    <x v="13"/>
    <x v="313"/>
    <x v="131"/>
    <x v="17"/>
    <s v="ร้อยเอ็ด"/>
    <d v="2020-02-09T00:00:00"/>
    <d v="2020-02-13T00:00:00"/>
    <m/>
    <d v="2020-01-05T00:00:00"/>
    <x v="37"/>
    <n v="6"/>
  </r>
  <r>
    <n v="29819"/>
    <s v="26.D.H.F."/>
    <s v="สรยา เวียงอินทร์"/>
    <s v="6002927"/>
    <s v="หญิง"/>
    <n v="12"/>
    <n v="8"/>
    <s v="นักเรียน"/>
    <s v="116"/>
    <x v="5"/>
    <x v="140"/>
    <x v="82"/>
    <x v="14"/>
    <s v="จังหาร"/>
    <d v="2020-07-25T00:00:00"/>
    <d v="2020-07-29T00:00:00"/>
    <m/>
    <d v="2020-01-05T00:00:00"/>
    <x v="18"/>
    <n v="29"/>
  </r>
  <r>
    <n v="19980"/>
    <s v="26.D.H.F."/>
    <s v="สอน ปัญจขัน"/>
    <s v="6004926"/>
    <s v="หญิง"/>
    <n v="64"/>
    <n v="4"/>
    <s v="เกษตร"/>
    <s v="89"/>
    <x v="10"/>
    <x v="18"/>
    <x v="18"/>
    <x v="8"/>
    <s v="จตุรพักตรพิมาน"/>
    <d v="2020-05-13T00:00:00"/>
    <d v="2020-05-14T00:00:00"/>
    <m/>
    <d v="2020-01-05T00:00:00"/>
    <x v="22"/>
    <n v="19"/>
  </r>
  <r>
    <n v="28541"/>
    <s v="26.D.H.F."/>
    <s v="สัญญา สีดา"/>
    <s v="420027537"/>
    <s v="ชาย"/>
    <n v="23"/>
    <n v="3"/>
    <s v="รับจ้าง,กรรมกร"/>
    <s v="202"/>
    <x v="8"/>
    <x v="314"/>
    <x v="42"/>
    <x v="1"/>
    <s v="สุวรรณภูมิ"/>
    <d v="2020-07-13T00:00:00"/>
    <d v="2020-07-17T00:00:00"/>
    <m/>
    <d v="2020-01-05T00:00:00"/>
    <x v="9"/>
    <n v="28"/>
  </r>
  <r>
    <n v="40367"/>
    <s v="26.D.H.F."/>
    <s v="สันติสุข  พรมศร"/>
    <s v="127724"/>
    <s v="ชาย"/>
    <n v="11"/>
    <n v="0"/>
    <s v="นักเรียน"/>
    <s v="231"/>
    <x v="10"/>
    <x v="238"/>
    <x v="28"/>
    <x v="13"/>
    <s v="อาจสามารถ"/>
    <d v="2020-09-02T00:00:00"/>
    <d v="2020-09-06T00:00:00"/>
    <m/>
    <d v="2020-01-05T00:00:00"/>
    <x v="5"/>
    <n v="35"/>
  </r>
  <r>
    <n v="28795"/>
    <s v="26.D.H.F."/>
    <s v="สานิดา ป้องทัพไทย"/>
    <s v="450047507"/>
    <s v="หญิง"/>
    <n v="49"/>
    <n v="11"/>
    <s v="เกษตร"/>
    <s v="62"/>
    <x v="5"/>
    <x v="222"/>
    <x v="107"/>
    <x v="9"/>
    <s v="พนมไพร"/>
    <d v="2020-07-20T00:00:00"/>
    <d v="2020-07-23T00:00:00"/>
    <m/>
    <d v="2020-01-05T00:00:00"/>
    <x v="11"/>
    <n v="29"/>
  </r>
  <r>
    <n v="37584"/>
    <s v="26.D.H.F."/>
    <s v="สายันต์ สิงห์สุข"/>
    <s v="5402191"/>
    <s v="ชาย"/>
    <n v="10"/>
    <n v="0"/>
    <s v="นักเรียน"/>
    <s v="75"/>
    <x v="2"/>
    <x v="76"/>
    <x v="17"/>
    <x v="7"/>
    <s v="เกษตรวิสัย"/>
    <d v="2020-09-12T00:00:00"/>
    <d v="2020-09-17T00:00:00"/>
    <m/>
    <d v="2020-01-05T00:00:00"/>
    <x v="32"/>
    <n v="36"/>
  </r>
  <r>
    <n v="29988"/>
    <s v="26.D.H.F."/>
    <s v="สารัฐ ทองอยู่"/>
    <s v="1144142"/>
    <s v="ชาย"/>
    <n v="34"/>
    <n v="0"/>
    <s v="รับจ้าง,กรรมกร"/>
    <s v="131"/>
    <x v="5"/>
    <x v="5"/>
    <x v="5"/>
    <x v="4"/>
    <s v="ร้อยเอ็ด"/>
    <d v="2020-07-21T00:00:00"/>
    <d v="2020-07-25T00:00:00"/>
    <m/>
    <d v="2020-01-05T00:00:00"/>
    <x v="11"/>
    <n v="29"/>
  </r>
  <r>
    <n v="25934"/>
    <s v="26.D.H.F."/>
    <s v="สาวิตรี คณะศาสน์"/>
    <s v="000113665"/>
    <s v="หญิง"/>
    <n v="16"/>
    <n v="10"/>
    <s v="นักเรียน"/>
    <s v="98"/>
    <x v="14"/>
    <x v="108"/>
    <x v="71"/>
    <x v="5"/>
    <s v="โพนทอง"/>
    <d v="2020-06-27T00:00:00"/>
    <d v="2020-07-02T00:00:00"/>
    <m/>
    <d v="2020-01-05T00:00:00"/>
    <x v="7"/>
    <n v="25"/>
  </r>
  <r>
    <n v="20894"/>
    <s v="26.D.H.F."/>
    <s v="สาวิตรี จันทร์ศรี"/>
    <s v="6102413"/>
    <s v="หญิง"/>
    <n v="13"/>
    <n v="3"/>
    <s v="นักเรียน"/>
    <s v="57"/>
    <x v="9"/>
    <x v="43"/>
    <x v="29"/>
    <x v="2"/>
    <s v="โพธิ์ชัย"/>
    <d v="2020-05-23T00:00:00"/>
    <d v="2020-05-23T00:00:00"/>
    <m/>
    <d v="2020-01-05T00:00:00"/>
    <x v="6"/>
    <n v="20"/>
  </r>
  <r>
    <n v="19978"/>
    <s v="26.D.H.F."/>
    <s v="สำเนียง ขันบุตร"/>
    <s v="5806786"/>
    <s v="หญิง"/>
    <n v="51"/>
    <n v="10"/>
    <s v="ข้าราชการ"/>
    <s v="91"/>
    <x v="8"/>
    <x v="315"/>
    <x v="127"/>
    <x v="3"/>
    <s v="จตุรพักตรพิมาน"/>
    <d v="2020-05-13T00:00:00"/>
    <d v="2020-05-16T00:00:00"/>
    <m/>
    <d v="2020-01-05T00:00:00"/>
    <x v="22"/>
    <n v="19"/>
  </r>
  <r>
    <n v="27738"/>
    <s v="26.D.H.F."/>
    <s v="สำราญ จันดาหงษ์"/>
    <s v="4435756"/>
    <s v="ชาย"/>
    <n v="52"/>
    <n v="0"/>
    <s v="เกษตร"/>
    <s v="103"/>
    <x v="10"/>
    <x v="30"/>
    <x v="25"/>
    <x v="11"/>
    <s v="ปทุมรัตต์"/>
    <d v="2020-07-13T00:00:00"/>
    <d v="2020-07-17T00:00:00"/>
    <m/>
    <d v="2020-01-05T00:00:00"/>
    <x v="9"/>
    <n v="28"/>
  </r>
  <r>
    <n v="23108"/>
    <s v="26.D.H.F."/>
    <s v="สำราญ วิรักสยาม"/>
    <s v="1169628"/>
    <s v="ชาย"/>
    <n v="29"/>
    <n v="10"/>
    <s v="รับจ้าง,กรรมกร"/>
    <s v="154"/>
    <x v="7"/>
    <x v="316"/>
    <x v="58"/>
    <x v="12"/>
    <s v="ร้อยเอ็ด"/>
    <d v="2020-06-05T00:00:00"/>
    <d v="2020-06-10T00:00:00"/>
    <m/>
    <d v="2020-01-05T00:00:00"/>
    <x v="35"/>
    <n v="22"/>
  </r>
  <r>
    <n v="13474"/>
    <s v="26.D.H.F."/>
    <s v="สิทธิชัย จิตรเจริญ"/>
    <s v="5400817"/>
    <s v="ชาย"/>
    <n v="13"/>
    <n v="8"/>
    <s v="นักเรียน"/>
    <s v="47"/>
    <x v="10"/>
    <x v="18"/>
    <x v="18"/>
    <x v="8"/>
    <s v="จตุรพักตรพิมาน"/>
    <d v="2020-03-11T00:00:00"/>
    <d v="2020-03-13T00:00:00"/>
    <m/>
    <d v="2020-01-05T00:00:00"/>
    <x v="43"/>
    <n v="10"/>
  </r>
  <r>
    <n v="32361"/>
    <s v="26.D.H.F."/>
    <s v="สิทธินนท์ ดีเลิศ"/>
    <s v="6302126"/>
    <s v="ชาย"/>
    <n v="19"/>
    <n v="9"/>
    <s v="นักเรียน"/>
    <s v="24"/>
    <x v="6"/>
    <x v="242"/>
    <x v="79"/>
    <x v="8"/>
    <s v="จตุรพักตรพิมาน"/>
    <d v="2020-08-15T00:00:00"/>
    <d v="2020-08-17T00:00:00"/>
    <m/>
    <d v="2020-01-05T00:00:00"/>
    <x v="21"/>
    <n v="32"/>
  </r>
  <r>
    <n v="46560"/>
    <s v="26.D.H.F."/>
    <s v="สินใจ แสนรัตน์"/>
    <s v="417503"/>
    <s v="หญิง"/>
    <n v="24"/>
    <n v="5"/>
    <s v="รับจ้าง,กรรมกร"/>
    <s v="113"/>
    <x v="0"/>
    <x v="317"/>
    <x v="132"/>
    <x v="19"/>
    <s v="ร้อยเอ็ด"/>
    <d v="2020-11-16T00:00:00"/>
    <d v="2020-11-21T00:00:00"/>
    <m/>
    <d v="2020-01-05T00:00:00"/>
    <x v="25"/>
    <n v="46"/>
  </r>
  <r>
    <n v="27105"/>
    <s v="26.D.H.F."/>
    <s v="สินิทรา สีดาช่วย"/>
    <s v="1141151"/>
    <s v="หญิง"/>
    <n v="16"/>
    <n v="0"/>
    <s v="นักเรียน"/>
    <s v="63"/>
    <x v="2"/>
    <x v="217"/>
    <x v="86"/>
    <x v="3"/>
    <s v="ร้อยเอ็ด"/>
    <d v="2020-06-29T00:00:00"/>
    <d v="2020-07-02T00:00:00"/>
    <m/>
    <d v="2020-01-05T00:00:00"/>
    <x v="7"/>
    <n v="26"/>
  </r>
  <r>
    <n v="12526"/>
    <s v="26.D.H.F."/>
    <s v="สิริพร สีแก้วน้ำใส"/>
    <s v="510359"/>
    <s v="หญิง"/>
    <n v="15"/>
    <n v="4"/>
    <s v="นักเรียน"/>
    <s v="38"/>
    <x v="14"/>
    <x v="70"/>
    <x v="1"/>
    <x v="1"/>
    <s v="ร้อยเอ็ด"/>
    <d v="2020-02-23T00:00:00"/>
    <d v="2020-02-27T00:00:00"/>
    <m/>
    <d v="2020-01-05T00:00:00"/>
    <x v="19"/>
    <n v="8"/>
  </r>
  <r>
    <n v="32253"/>
    <s v="26.D.H.F."/>
    <s v="สิริราช กมลผุด"/>
    <s v="000219610"/>
    <s v="ชาย"/>
    <n v="12"/>
    <n v="10"/>
    <s v="นักเรียน"/>
    <s v="11"/>
    <x v="0"/>
    <x v="318"/>
    <x v="71"/>
    <x v="5"/>
    <s v="โพนทอง"/>
    <d v="2020-08-15T00:00:00"/>
    <d v="2020-08-15T00:00:00"/>
    <m/>
    <d v="2020-01-05T00:00:00"/>
    <x v="0"/>
    <n v="32"/>
  </r>
  <r>
    <n v="26061"/>
    <s v="26.D.H.F."/>
    <s v="สิริวิมล ไชยแสง"/>
    <s v="137485"/>
    <s v="หญิง"/>
    <n v="18"/>
    <n v="0"/>
    <s v="นักเรียน"/>
    <s v="99"/>
    <x v="2"/>
    <x v="39"/>
    <x v="25"/>
    <x v="11"/>
    <s v="เกษตรวิสัย"/>
    <d v="2020-06-01T00:00:00"/>
    <d v="2020-06-05T00:00:00"/>
    <m/>
    <d v="2020-01-05T00:00:00"/>
    <x v="8"/>
    <n v="22"/>
  </r>
  <r>
    <n v="23634"/>
    <s v="26.D.H.F."/>
    <s v="สีแพร รัตนนท์"/>
    <s v="778396"/>
    <s v="หญิง"/>
    <n v="33"/>
    <n v="0"/>
    <s v="รับจ้าง,กรรมกร"/>
    <s v="หอพักสุกัญญา  จันทร์เกษม"/>
    <x v="18"/>
    <x v="90"/>
    <x v="21"/>
    <x v="3"/>
    <s v="ร้อยเอ็ด"/>
    <d v="2020-06-07T00:00:00"/>
    <d v="2020-06-11T00:00:00"/>
    <m/>
    <d v="2020-01-05T00:00:00"/>
    <x v="35"/>
    <n v="23"/>
  </r>
  <r>
    <n v="25269"/>
    <s v="26.D.H.F."/>
    <s v="สุเมธ แก้วสมุทร"/>
    <s v="518933"/>
    <s v="ชาย"/>
    <n v="15"/>
    <n v="6"/>
    <s v="นักเรียน"/>
    <s v="49"/>
    <x v="5"/>
    <x v="102"/>
    <x v="57"/>
    <x v="3"/>
    <s v="ร้อยเอ็ด"/>
    <d v="2020-06-14T00:00:00"/>
    <d v="2020-06-18T00:00:00"/>
    <m/>
    <d v="2020-01-05T00:00:00"/>
    <x v="4"/>
    <n v="24"/>
  </r>
  <r>
    <n v="35160"/>
    <s v="26.D.H.F."/>
    <s v="สุกฤษฎิ์ ฟ้าลั่น"/>
    <s v="5104170"/>
    <s v="ชาย"/>
    <n v="13"/>
    <n v="0"/>
    <s v="นักเรียน"/>
    <s v="145"/>
    <x v="8"/>
    <x v="49"/>
    <x v="39"/>
    <x v="11"/>
    <s v="ปทุมรัตต์"/>
    <d v="2020-08-28T00:00:00"/>
    <d v="2020-09-01T00:00:00"/>
    <m/>
    <d v="2020-01-05T00:00:00"/>
    <x v="13"/>
    <n v="34"/>
  </r>
  <r>
    <n v="40366"/>
    <s v="26.D.H.F."/>
    <s v="สุกัญญา  ประทุมมาตย์"/>
    <s v="67146"/>
    <s v="หญิง"/>
    <n v="17"/>
    <n v="0"/>
    <s v="นักเรียน"/>
    <s v="62"/>
    <x v="10"/>
    <x v="238"/>
    <x v="28"/>
    <x v="13"/>
    <s v="อาจสามารถ"/>
    <d v="2020-08-19T00:00:00"/>
    <d v="2020-08-22T00:00:00"/>
    <m/>
    <d v="2020-01-05T00:00:00"/>
    <x v="21"/>
    <n v="33"/>
  </r>
  <r>
    <n v="37090"/>
    <s v="26.D.H.F."/>
    <s v="สุกัญญา บุญศร"/>
    <s v="5701591"/>
    <s v="หญิง"/>
    <n v="35"/>
    <n v="0"/>
    <s v="เกษตร"/>
    <s v="1"/>
    <x v="5"/>
    <x v="319"/>
    <x v="98"/>
    <x v="11"/>
    <s v="ปทุมรัตต์"/>
    <d v="2020-09-09T00:00:00"/>
    <d v="2020-09-12T00:00:00"/>
    <m/>
    <d v="2020-01-05T00:00:00"/>
    <x v="5"/>
    <n v="36"/>
  </r>
  <r>
    <n v="18258"/>
    <s v="26.D.H.F."/>
    <s v="สุกัลยา ปลื้มเย็น"/>
    <s v="56000742"/>
    <s v="หญิง"/>
    <n v="12"/>
    <n v="0"/>
    <s v="นักเรียน"/>
    <s v="19"/>
    <x v="3"/>
    <x v="239"/>
    <x v="114"/>
    <x v="9"/>
    <s v="พนมไพร"/>
    <d v="2020-04-22T00:00:00"/>
    <d v="2020-04-29T00:00:00"/>
    <m/>
    <d v="2020-01-05T00:00:00"/>
    <x v="27"/>
    <n v="16"/>
  </r>
  <r>
    <n v="16403"/>
    <s v="26.D.H.F."/>
    <s v="สุขสมปอง จันทะเรือง"/>
    <s v="652081"/>
    <s v="หญิง"/>
    <n v="12"/>
    <n v="9"/>
    <s v="นักเรียน"/>
    <s v="90"/>
    <x v="10"/>
    <x v="253"/>
    <x v="78"/>
    <x v="18"/>
    <s v="ร้อยเอ็ด"/>
    <d v="2020-03-29T00:00:00"/>
    <d v="2020-04-01T00:00:00"/>
    <m/>
    <d v="2020-01-05T00:00:00"/>
    <x v="17"/>
    <n v="13"/>
  </r>
  <r>
    <n v="29989"/>
    <s v="26.D.H.F."/>
    <s v="สุจรีย์ ปลัดประโคน"/>
    <s v="926861"/>
    <s v="หญิง"/>
    <n v="19"/>
    <n v="11"/>
    <s v="นักเรียน"/>
    <s v="14"/>
    <x v="14"/>
    <x v="130"/>
    <x v="22"/>
    <x v="10"/>
    <s v="ร้อยเอ็ด"/>
    <d v="2020-07-21T00:00:00"/>
    <d v="2020-07-23T00:00:00"/>
    <m/>
    <d v="2020-01-05T00:00:00"/>
    <x v="11"/>
    <n v="29"/>
  </r>
  <r>
    <n v="33271"/>
    <s v="26.D.H.F."/>
    <s v="สุจิตา สมมาตย์"/>
    <s v="94047"/>
    <s v="ชาย"/>
    <n v="10"/>
    <n v="0"/>
    <s v="นักเรียน"/>
    <s v="25"/>
    <x v="8"/>
    <x v="320"/>
    <x v="41"/>
    <x v="13"/>
    <s v="อาจสามารถ"/>
    <d v="2020-08-04T00:00:00"/>
    <d v="2020-08-07T00:00:00"/>
    <m/>
    <d v="2020-01-05T00:00:00"/>
    <x v="26"/>
    <n v="31"/>
  </r>
  <r>
    <n v="32006"/>
    <s v="26.D.H.F."/>
    <s v="สุจินดา มหาวงษ์"/>
    <s v="82357"/>
    <s v="ชาย"/>
    <n v="22"/>
    <n v="0"/>
    <s v="ค้าขาย"/>
    <s v="99"/>
    <x v="14"/>
    <x v="321"/>
    <x v="74"/>
    <x v="13"/>
    <s v="อาจสามารถ"/>
    <d v="2020-07-24T00:00:00"/>
    <d v="2020-07-25T00:00:00"/>
    <m/>
    <d v="2020-01-05T00:00:00"/>
    <x v="11"/>
    <n v="29"/>
  </r>
  <r>
    <n v="12066"/>
    <s v="26.D.H.F."/>
    <s v="สุชาดา แท่นศิลา"/>
    <s v="000016244"/>
    <s v="หญิง"/>
    <n v="10"/>
    <n v="2"/>
    <s v="นักเรียน"/>
    <s v="105"/>
    <x v="14"/>
    <x v="322"/>
    <x v="117"/>
    <x v="4"/>
    <s v="ทุ่งเขาหลวง"/>
    <d v="2020-03-04T00:00:00"/>
    <d v="2020-03-09T00:00:00"/>
    <m/>
    <d v="2020-01-05T00:00:00"/>
    <x v="43"/>
    <n v="9"/>
  </r>
  <r>
    <n v="30803"/>
    <s v="26.D.H.F."/>
    <s v="สุชาวดี บุญยืนนาน"/>
    <s v="470515"/>
    <s v="หญิง"/>
    <n v="16"/>
    <n v="7"/>
    <s v="นักเรียน"/>
    <s v="216"/>
    <x v="10"/>
    <x v="238"/>
    <x v="28"/>
    <x v="13"/>
    <s v="ร้อยเอ็ด"/>
    <d v="2020-07-26T00:00:00"/>
    <d v="2020-07-31T00:00:00"/>
    <m/>
    <d v="2020-01-05T00:00:00"/>
    <x v="18"/>
    <n v="30"/>
  </r>
  <r>
    <n v="32659"/>
    <s v="26.D.H.F."/>
    <s v="สุดารัตน์ สรวลสันต์"/>
    <s v="677411"/>
    <s v="หญิง"/>
    <n v="16"/>
    <n v="7"/>
    <s v="นักเรียน"/>
    <s v="93"/>
    <x v="0"/>
    <x v="323"/>
    <x v="46"/>
    <x v="10"/>
    <s v="ร้อยเอ็ด"/>
    <d v="2020-08-11T00:00:00"/>
    <d v="2020-08-15T00:00:00"/>
    <m/>
    <d v="2020-01-05T00:00:00"/>
    <x v="0"/>
    <n v="32"/>
  </r>
  <r>
    <n v="25528"/>
    <s v="26.D.H.F."/>
    <s v="สุทธิชัย เชิงหอม"/>
    <s v="420003693"/>
    <s v="ชาย"/>
    <n v="27"/>
    <n v="11"/>
    <s v="เกษตร"/>
    <s v="3"/>
    <x v="11"/>
    <x v="189"/>
    <x v="1"/>
    <x v="1"/>
    <s v="สุวรรณภูมิ"/>
    <d v="2020-06-19T00:00:00"/>
    <d v="2020-06-22T00:00:00"/>
    <m/>
    <d v="2020-01-05T00:00:00"/>
    <x v="15"/>
    <n v="24"/>
  </r>
  <r>
    <n v="11164"/>
    <s v="26.D.H.F."/>
    <s v="สุทธิดา เสถียรขันธ์"/>
    <s v="766582"/>
    <s v="หญิง"/>
    <n v="10"/>
    <n v="1"/>
    <s v="นักเรียน"/>
    <s v="57"/>
    <x v="6"/>
    <x v="170"/>
    <x v="43"/>
    <x v="18"/>
    <s v="ร้อยเอ็ด"/>
    <d v="2020-01-21T00:00:00"/>
    <d v="2020-01-27T00:00:00"/>
    <m/>
    <d v="2020-01-05T00:00:00"/>
    <x v="44"/>
    <n v="3"/>
  </r>
  <r>
    <n v="26399"/>
    <s v="26.D.H.F."/>
    <s v="สุทธิดา บุญเรือง"/>
    <s v="939848"/>
    <s v="หญิง"/>
    <n v="24"/>
    <n v="5"/>
    <s v="รับจ้าง,กรรมกร"/>
    <s v="73"/>
    <x v="2"/>
    <x v="324"/>
    <x v="8"/>
    <x v="3"/>
    <s v="ร้อยเอ็ด"/>
    <d v="2020-06-22T00:00:00"/>
    <d v="2020-06-25T00:00:00"/>
    <m/>
    <d v="2020-01-05T00:00:00"/>
    <x v="15"/>
    <n v="25"/>
  </r>
  <r>
    <n v="33333"/>
    <s v="26.D.H.F."/>
    <s v="สุทธิพงศ์ วงศ์เสนา"/>
    <s v="614296"/>
    <s v="ชาย"/>
    <n v="15"/>
    <n v="0"/>
    <s v="นักเรียน"/>
    <s v="33"/>
    <x v="12"/>
    <x v="17"/>
    <x v="28"/>
    <x v="13"/>
    <s v="ร้อยเอ็ด"/>
    <d v="2020-08-13T00:00:00"/>
    <d v="2020-08-18T00:00:00"/>
    <m/>
    <d v="2020-01-05T00:00:00"/>
    <x v="21"/>
    <n v="32"/>
  </r>
  <r>
    <n v="21025"/>
    <s v="26.D.H.F."/>
    <s v="สุทธิพันธ์ เนื่องบุรีรัมย์"/>
    <s v="1167659"/>
    <s v="ชาย"/>
    <n v="33"/>
    <n v="3"/>
    <s v="รับจ้าง,กรรมกร"/>
    <s v="124"/>
    <x v="14"/>
    <x v="108"/>
    <x v="71"/>
    <x v="5"/>
    <s v="ร้อยเอ็ด"/>
    <d v="2020-05-12T00:00:00"/>
    <d v="2020-05-14T00:00:00"/>
    <m/>
    <d v="2020-01-05T00:00:00"/>
    <x v="22"/>
    <n v="19"/>
  </r>
  <r>
    <n v="27221"/>
    <s v="26.D.H.F."/>
    <s v="สุธิชา จาระ"/>
    <s v="5103398"/>
    <s v="หญิง"/>
    <n v="13"/>
    <n v="0"/>
    <s v="นักเรียน"/>
    <s v="76"/>
    <x v="12"/>
    <x v="110"/>
    <x v="67"/>
    <x v="11"/>
    <s v="ปทุมรัตต์"/>
    <d v="2020-07-06T00:00:00"/>
    <d v="2020-07-09T00:00:00"/>
    <m/>
    <d v="2020-01-05T00:00:00"/>
    <x v="12"/>
    <n v="27"/>
  </r>
  <r>
    <n v="25530"/>
    <s v="26.D.H.F."/>
    <s v="สุธิดา คำโพนทัน"/>
    <s v="580186513"/>
    <s v="หญิง"/>
    <n v="5"/>
    <n v="5"/>
    <s v="ไม่ทราบอาชีพ/ในปกครอง"/>
    <s v="12"/>
    <x v="0"/>
    <x v="83"/>
    <x v="42"/>
    <x v="1"/>
    <s v="สุวรรณภูมิ"/>
    <d v="2020-06-19T00:00:00"/>
    <d v="2020-06-23T00:00:00"/>
    <m/>
    <d v="2020-01-05T00:00:00"/>
    <x v="15"/>
    <n v="24"/>
  </r>
  <r>
    <n v="38063"/>
    <s v="26.D.H.F."/>
    <s v="สุธิดา ส่วนบุญ"/>
    <s v="000010479"/>
    <s v="หญิง"/>
    <n v="26"/>
    <n v="0"/>
    <s v="รับจ้าง,กรรมกร"/>
    <s v="172"/>
    <x v="7"/>
    <x v="75"/>
    <x v="53"/>
    <x v="5"/>
    <s v="โพนทอง"/>
    <d v="2020-09-19T00:00:00"/>
    <d v="2020-09-22T00:00:00"/>
    <m/>
    <d v="2020-01-05T00:00:00"/>
    <x v="16"/>
    <n v="37"/>
  </r>
  <r>
    <n v="35328"/>
    <s v="26.D.H.F."/>
    <s v="สุนทร ชัยเสนา"/>
    <s v="1076961"/>
    <s v="ชาย"/>
    <n v="38"/>
    <n v="0"/>
    <s v="รับจ้าง,กรรมกร"/>
    <s v="14"/>
    <x v="12"/>
    <x v="30"/>
    <x v="72"/>
    <x v="13"/>
    <s v="ร้อยเอ็ด"/>
    <d v="2020-08-24T00:00:00"/>
    <d v="2020-08-27T00:00:00"/>
    <m/>
    <d v="2020-01-05T00:00:00"/>
    <x v="2"/>
    <n v="34"/>
  </r>
  <r>
    <n v="40365"/>
    <s v="26.D.H.F."/>
    <s v="สุนันทา  สิมลา"/>
    <s v="117884"/>
    <s v="หญิง"/>
    <n v="16"/>
    <n v="0"/>
    <s v="นักเรียน"/>
    <s v="41"/>
    <x v="12"/>
    <x v="255"/>
    <x v="59"/>
    <x v="13"/>
    <s v="อาจสามารถ"/>
    <d v="2020-08-29T00:00:00"/>
    <d v="2020-09-03T00:00:00"/>
    <m/>
    <d v="2020-01-05T00:00:00"/>
    <x v="13"/>
    <n v="34"/>
  </r>
  <r>
    <n v="28441"/>
    <s v="26.D.H.F."/>
    <s v="สุนิสา -"/>
    <s v="6301251"/>
    <s v="หญิง"/>
    <n v="10"/>
    <n v="2"/>
    <s v="นักเรียน"/>
    <s v="130"/>
    <x v="13"/>
    <x v="325"/>
    <x v="85"/>
    <x v="0"/>
    <s v="หนองพอก"/>
    <d v="2020-07-18T00:00:00"/>
    <d v="2020-07-21T00:00:00"/>
    <m/>
    <d v="2020-01-05T00:00:00"/>
    <x v="11"/>
    <n v="28"/>
  </r>
  <r>
    <n v="20791"/>
    <s v="26.D.H.F."/>
    <s v="สุนี อุปจันทร์"/>
    <s v="902487"/>
    <s v="หญิง"/>
    <n v="49"/>
    <n v="11"/>
    <s v="เกษตร"/>
    <s v="46"/>
    <x v="10"/>
    <x v="18"/>
    <x v="18"/>
    <x v="8"/>
    <s v="ร้อยเอ็ด"/>
    <d v="2020-05-15T00:00:00"/>
    <d v="2020-05-19T00:00:00"/>
    <m/>
    <d v="2020-01-05T00:00:00"/>
    <x v="6"/>
    <n v="19"/>
  </r>
  <r>
    <n v="40490"/>
    <s v="26.D.H.F."/>
    <s v="สุปราณี ตีระสี"/>
    <s v="5302873"/>
    <s v="หญิง"/>
    <n v="10"/>
    <n v="0"/>
    <s v="นักเรียน"/>
    <s v="37"/>
    <x v="0"/>
    <x v="326"/>
    <x v="133"/>
    <x v="7"/>
    <s v="เกษตรวิสัย"/>
    <d v="2020-09-19T00:00:00"/>
    <d v="2020-09-25T00:00:00"/>
    <m/>
    <d v="2020-01-05T00:00:00"/>
    <x v="16"/>
    <n v="37"/>
  </r>
  <r>
    <n v="31631"/>
    <s v="26.D.H.F."/>
    <s v="สุพัตรา นูหว้า"/>
    <s v="113078"/>
    <s v="หญิง"/>
    <n v="23"/>
    <n v="0"/>
    <s v="รับจ้าง,กรรมกร"/>
    <s v="36"/>
    <x v="11"/>
    <x v="327"/>
    <x v="134"/>
    <x v="7"/>
    <s v="เกษตรวิสัย"/>
    <d v="2020-07-18T00:00:00"/>
    <d v="2020-07-22T00:00:00"/>
    <m/>
    <d v="2020-01-05T00:00:00"/>
    <x v="11"/>
    <n v="28"/>
  </r>
  <r>
    <n v="29984"/>
    <s v="26.D.H.F."/>
    <s v="สุพัตรา พิมพ์ขนิษฐ์"/>
    <s v="915090"/>
    <s v="หญิง"/>
    <n v="17"/>
    <n v="10"/>
    <s v="นักเรียน"/>
    <s v="28"/>
    <x v="2"/>
    <x v="80"/>
    <x v="58"/>
    <x v="12"/>
    <s v="ร้อยเอ็ด"/>
    <d v="2020-07-21T00:00:00"/>
    <d v="2020-07-22T00:00:00"/>
    <m/>
    <d v="2020-01-05T00:00:00"/>
    <x v="11"/>
    <n v="29"/>
  </r>
  <r>
    <n v="25747"/>
    <s v="26.D.H.F."/>
    <s v="สุพิชชา โคตรชนะ"/>
    <s v="5708238"/>
    <s v="หญิง"/>
    <n v="11"/>
    <n v="0"/>
    <s v="นักเรียน"/>
    <s v="74"/>
    <x v="5"/>
    <x v="328"/>
    <x v="104"/>
    <x v="8"/>
    <s v="จตุรพักตรพิมาน"/>
    <d v="2020-07-02T00:00:00"/>
    <d v="2020-07-03T00:00:00"/>
    <m/>
    <d v="2020-01-05T00:00:00"/>
    <x v="7"/>
    <n v="26"/>
  </r>
  <r>
    <n v="19509"/>
    <s v="26.D.H.F."/>
    <s v="สุภาทิพย์ พันธ์เป็น"/>
    <s v="688100"/>
    <s v="หญิง"/>
    <n v="17"/>
    <n v="0"/>
    <s v="นักเรียน"/>
    <s v="153"/>
    <x v="2"/>
    <x v="329"/>
    <x v="48"/>
    <x v="2"/>
    <s v="ร้อยเอ็ด"/>
    <d v="2020-04-28T00:00:00"/>
    <d v="2020-05-02T00:00:00"/>
    <m/>
    <d v="2020-01-05T00:00:00"/>
    <x v="27"/>
    <n v="17"/>
  </r>
  <r>
    <n v="32130"/>
    <s v="26.D.H.F."/>
    <s v="สุภาวดี แก้วโพนงาม"/>
    <s v="735728"/>
    <s v="หญิง"/>
    <n v="29"/>
    <n v="0"/>
    <s v="ครู"/>
    <s v="86"/>
    <x v="16"/>
    <x v="157"/>
    <x v="87"/>
    <x v="1"/>
    <s v="ร้อยเอ็ด"/>
    <d v="2020-08-08T00:00:00"/>
    <d v="2020-08-09T00:00:00"/>
    <m/>
    <d v="2020-01-05T00:00:00"/>
    <x v="0"/>
    <n v="31"/>
  </r>
  <r>
    <n v="12528"/>
    <s v="26.D.H.F."/>
    <s v="สุภิชัย ทองด้วง"/>
    <s v="983578"/>
    <s v="ชาย"/>
    <n v="5"/>
    <n v="2"/>
    <s v="ไม่ทราบอาชีพ/ในปกครอง"/>
    <s v="85"/>
    <x v="2"/>
    <x v="78"/>
    <x v="56"/>
    <x v="10"/>
    <s v="ร้อยเอ็ด"/>
    <d v="2020-02-29T00:00:00"/>
    <d v="2020-03-04T00:00:00"/>
    <m/>
    <d v="2020-01-05T00:00:00"/>
    <x v="24"/>
    <n v="8"/>
  </r>
  <r>
    <n v="38114"/>
    <s v="26.D.H.F."/>
    <s v="สุรพิชญ์ โชติรัตน์"/>
    <s v="1179132"/>
    <s v="ชาย"/>
    <n v="21"/>
    <n v="2"/>
    <s v="รับจ้าง,กรรมกร"/>
    <s v="70"/>
    <x v="2"/>
    <x v="330"/>
    <x v="78"/>
    <x v="18"/>
    <s v="ร้อยเอ็ด"/>
    <d v="2020-09-12T00:00:00"/>
    <d v="2020-09-17T00:00:00"/>
    <m/>
    <d v="2020-01-05T00:00:00"/>
    <x v="32"/>
    <n v="36"/>
  </r>
  <r>
    <n v="20000"/>
    <s v="26.D.H.F."/>
    <s v="สุรภา โพธิรัตน์"/>
    <s v="1167466"/>
    <s v="หญิง"/>
    <n v="12"/>
    <n v="2"/>
    <s v="นักเรียน"/>
    <s v="66"/>
    <x v="16"/>
    <x v="157"/>
    <x v="87"/>
    <x v="1"/>
    <s v="ร้อยเอ็ด"/>
    <d v="2020-05-07T00:00:00"/>
    <d v="2020-05-12T00:00:00"/>
    <m/>
    <d v="2020-01-05T00:00:00"/>
    <x v="22"/>
    <n v="18"/>
  </r>
  <r>
    <n v="37129"/>
    <s v="26.D.H.F."/>
    <s v="สุรศักดิ์ ขันสะอาด"/>
    <s v="127218"/>
    <s v="ชาย"/>
    <n v="31"/>
    <n v="0"/>
    <s v="รับจ้าง,กรรมกร"/>
    <s v="โรงข้าวปุ้น"/>
    <x v="16"/>
    <x v="331"/>
    <x v="59"/>
    <x v="13"/>
    <s v="อาจสามารถ"/>
    <d v="2020-06-29T00:00:00"/>
    <d v="2020-07-01T00:00:00"/>
    <m/>
    <d v="2020-01-05T00:00:00"/>
    <x v="7"/>
    <n v="26"/>
  </r>
  <r>
    <n v="26564"/>
    <s v="26.D.H.F."/>
    <s v="สุระ เอื้อกิจ"/>
    <s v="101611"/>
    <s v="ชาย"/>
    <n v="27"/>
    <n v="9"/>
    <s v="รับจ้าง,กรรมกร"/>
    <s v="295/1"/>
    <x v="1"/>
    <x v="177"/>
    <x v="31"/>
    <x v="13"/>
    <s v="โพนทอง"/>
    <d v="2020-07-03T00:00:00"/>
    <d v="2020-07-08T00:00:00"/>
    <m/>
    <d v="2020-01-05T00:00:00"/>
    <x v="12"/>
    <n v="26"/>
  </r>
  <r>
    <n v="37640"/>
    <s v="26.D.H.F."/>
    <s v="สุรัตน์ พิหูสูตร"/>
    <s v="630003695"/>
    <s v="ชาย"/>
    <n v="38"/>
    <n v="4"/>
    <s v="รับจ้าง,กรรมกร"/>
    <s v="110"/>
    <x v="9"/>
    <x v="332"/>
    <x v="135"/>
    <x v="1"/>
    <s v="สุวรรณภูมิ"/>
    <d v="2020-08-31T00:00:00"/>
    <d v="2020-09-04T00:00:00"/>
    <m/>
    <d v="2020-01-05T00:00:00"/>
    <x v="13"/>
    <n v="35"/>
  </r>
  <r>
    <n v="22077"/>
    <s v="26.D.H.F."/>
    <s v="สุราณี หลงชล"/>
    <s v="610206925"/>
    <s v="หญิง"/>
    <n v="38"/>
    <n v="6"/>
    <s v="รับจ้าง,กรรมกร"/>
    <s v="166"/>
    <x v="7"/>
    <x v="52"/>
    <x v="42"/>
    <x v="1"/>
    <s v="สุวรรณภูมิ"/>
    <d v="2020-05-28T00:00:00"/>
    <d v="2020-06-01T00:00:00"/>
    <m/>
    <d v="2020-01-05T00:00:00"/>
    <x v="8"/>
    <n v="21"/>
  </r>
  <r>
    <n v="25430"/>
    <s v="26.D.H.F."/>
    <s v="สุริยันต์ จันทร์มณี"/>
    <s v="81813"/>
    <s v="ชาย"/>
    <n v="21"/>
    <n v="0"/>
    <s v="รับจ้าง,กรรมกร"/>
    <s v="97"/>
    <x v="10"/>
    <x v="30"/>
    <x v="25"/>
    <x v="11"/>
    <s v="เกษตรวิสัย"/>
    <d v="2020-05-30T00:00:00"/>
    <d v="2020-05-31T00:00:00"/>
    <m/>
    <d v="2020-01-05T00:00:00"/>
    <x v="8"/>
    <n v="21"/>
  </r>
  <r>
    <n v="36115"/>
    <s v="26.D.H.F."/>
    <s v="สุริยา พลนันท์"/>
    <m/>
    <s v="ชาย"/>
    <n v="17"/>
    <n v="0"/>
    <s v="นักเรียน"/>
    <s v="40"/>
    <x v="16"/>
    <x v="333"/>
    <x v="50"/>
    <x v="3"/>
    <s v="ร้อยเอ็ดธนบุรี"/>
    <d v="2020-08-30T00:00:00"/>
    <d v="2020-09-03T00:00:00"/>
    <m/>
    <d v="2020-01-05T00:00:00"/>
    <x v="13"/>
    <n v="35"/>
  </r>
  <r>
    <n v="19822"/>
    <s v="26.D.H.F."/>
    <s v="สุริยา หาระสุข"/>
    <s v="5201491"/>
    <s v="ชาย"/>
    <n v="16"/>
    <n v="9"/>
    <s v="นักเรียน"/>
    <s v="20"/>
    <x v="6"/>
    <x v="170"/>
    <x v="43"/>
    <x v="18"/>
    <s v="ศรีสมเด็จ"/>
    <d v="2020-04-23T00:00:00"/>
    <d v="2020-04-27T00:00:00"/>
    <m/>
    <d v="2020-01-05T00:00:00"/>
    <x v="27"/>
    <n v="16"/>
  </r>
  <r>
    <n v="34576"/>
    <s v="26.D.H.F."/>
    <s v="สุวรรณ สุมารี"/>
    <s v="6005003"/>
    <s v="หญิง"/>
    <n v="48"/>
    <n v="0"/>
    <s v="เกษตร"/>
    <s v="14"/>
    <x v="7"/>
    <x v="334"/>
    <x v="116"/>
    <x v="7"/>
    <s v="เกษตรวิสัย"/>
    <d v="2020-08-18T00:00:00"/>
    <d v="2020-08-23T00:00:00"/>
    <m/>
    <d v="2020-01-05T00:00:00"/>
    <x v="2"/>
    <n v="33"/>
  </r>
  <r>
    <n v="27791"/>
    <s v="26.D.H.F."/>
    <s v="สุวรรณภูมิ ถานะวะโร"/>
    <s v="4909186"/>
    <s v="ชาย"/>
    <n v="13"/>
    <n v="9"/>
    <s v="นักเรียน"/>
    <s v="38"/>
    <x v="2"/>
    <x v="61"/>
    <x v="88"/>
    <x v="0"/>
    <s v="หนองพอก"/>
    <d v="2020-07-12T00:00:00"/>
    <d v="2020-07-16T00:00:00"/>
    <m/>
    <d v="2020-01-05T00:00:00"/>
    <x v="9"/>
    <n v="28"/>
  </r>
  <r>
    <n v="42126"/>
    <s v="26.D.H.F."/>
    <s v="สุวรรณา อุประ"/>
    <s v="768944"/>
    <s v="หญิง"/>
    <n v="28"/>
    <n v="8"/>
    <s v="รับจ้าง,กรรมกร"/>
    <s v="62"/>
    <x v="16"/>
    <x v="47"/>
    <x v="3"/>
    <x v="3"/>
    <s v="ร้อยเอ็ด"/>
    <d v="2020-10-16T00:00:00"/>
    <d v="2020-10-20T00:00:00"/>
    <m/>
    <d v="2020-01-05T00:00:00"/>
    <x v="23"/>
    <n v="41"/>
  </r>
  <r>
    <n v="34574"/>
    <s v="26.D.H.F."/>
    <s v="สุวัฒน์ ประทุม"/>
    <s v="133217"/>
    <s v="ชาย"/>
    <n v="15"/>
    <n v="0"/>
    <s v="นักเรียน"/>
    <s v="141"/>
    <x v="2"/>
    <x v="76"/>
    <x v="17"/>
    <x v="7"/>
    <s v="เกษตรวิสัย"/>
    <d v="2020-08-17T00:00:00"/>
    <d v="2020-08-21T00:00:00"/>
    <m/>
    <d v="2020-01-05T00:00:00"/>
    <x v="21"/>
    <n v="33"/>
  </r>
  <r>
    <n v="39047"/>
    <s v="26.D.H.F."/>
    <s v="สุวิชา ธานีวรรณ"/>
    <s v="757401"/>
    <s v="หญิง"/>
    <n v="10"/>
    <n v="11"/>
    <s v="นักเรียน"/>
    <s v="14"/>
    <x v="12"/>
    <x v="29"/>
    <x v="7"/>
    <x v="6"/>
    <s v="ร้อยเอ็ด"/>
    <d v="2020-09-22T00:00:00"/>
    <d v="2020-09-23T00:00:00"/>
    <m/>
    <d v="2020-01-05T00:00:00"/>
    <x v="16"/>
    <n v="38"/>
  </r>
  <r>
    <n v="30949"/>
    <s v="26.D.H.F."/>
    <s v="หนูกุล ศรีประทุม"/>
    <s v="6002868"/>
    <s v="หญิง"/>
    <n v="52"/>
    <n v="9"/>
    <s v="เกษตร"/>
    <s v="69"/>
    <x v="12"/>
    <x v="233"/>
    <x v="2"/>
    <x v="2"/>
    <s v="โพธิ์ชัย"/>
    <d v="2020-08-05T00:00:00"/>
    <d v="2020-08-05T00:00:00"/>
    <m/>
    <d v="2020-01-05T00:00:00"/>
    <x v="26"/>
    <n v="31"/>
  </r>
  <r>
    <n v="37089"/>
    <s v="26.D.H.F."/>
    <s v="หยาดพิรุณ โคตจันทึก"/>
    <s v="4501706"/>
    <s v="หญิง"/>
    <n v="37"/>
    <n v="0"/>
    <s v="เกษตร"/>
    <s v="99"/>
    <x v="10"/>
    <x v="335"/>
    <x v="67"/>
    <x v="11"/>
    <s v="ปทุมรัตต์"/>
    <d v="2020-09-09T00:00:00"/>
    <d v="2020-09-12T00:00:00"/>
    <m/>
    <d v="2020-01-05T00:00:00"/>
    <x v="5"/>
    <n v="36"/>
  </r>
  <r>
    <n v="18647"/>
    <s v="26.D.H.F."/>
    <s v="หัสดินทร์ ดวงจันทร์"/>
    <s v="5504818"/>
    <s v="ชาย"/>
    <n v="8"/>
    <n v="5"/>
    <s v="นักเรียน"/>
    <s v="20"/>
    <x v="8"/>
    <x v="66"/>
    <x v="29"/>
    <x v="2"/>
    <s v="โพธิ์ชัย"/>
    <d v="2020-04-25T00:00:00"/>
    <d v="2020-04-28T00:00:00"/>
    <m/>
    <d v="2020-01-05T00:00:00"/>
    <x v="27"/>
    <n v="16"/>
  </r>
  <r>
    <n v="28425"/>
    <s v="26.D.H.F."/>
    <s v="หัสภพ ราชภา"/>
    <s v="5707628"/>
    <s v="ชาย"/>
    <n v="15"/>
    <n v="0"/>
    <s v="นักเรียน"/>
    <s v="206"/>
    <x v="6"/>
    <x v="113"/>
    <x v="29"/>
    <x v="2"/>
    <s v="โพธิ์ชัย"/>
    <d v="2020-07-13T00:00:00"/>
    <d v="2020-07-18T00:00:00"/>
    <m/>
    <d v="2020-01-05T00:00:00"/>
    <x v="9"/>
    <n v="28"/>
  </r>
  <r>
    <n v="23909"/>
    <s v="26.D.H.F."/>
    <s v="อชิตพล เปรมสุข"/>
    <m/>
    <s v="ชาย"/>
    <n v="10"/>
    <n v="0"/>
    <s v="นักเรียน"/>
    <s v="40"/>
    <x v="6"/>
    <x v="41"/>
    <x v="33"/>
    <x v="9"/>
    <s v="พนมไพร"/>
    <d v="2020-06-12T00:00:00"/>
    <d v="2020-06-17T00:00:00"/>
    <m/>
    <d v="2020-01-05T00:00:00"/>
    <x v="4"/>
    <n v="23"/>
  </r>
  <r>
    <n v="36114"/>
    <s v="26.D.H.F."/>
    <s v="อดิศร โพธิจักร"/>
    <m/>
    <s v="ชาย"/>
    <n v="13"/>
    <n v="0"/>
    <s v="นักเรียน"/>
    <s v="80"/>
    <x v="7"/>
    <x v="336"/>
    <x v="81"/>
    <x v="7"/>
    <s v="ร้อยเอ็ดธนบุรี"/>
    <d v="2020-08-25T00:00:00"/>
    <d v="2020-08-30T00:00:00"/>
    <m/>
    <d v="2020-01-05T00:00:00"/>
    <x v="13"/>
    <n v="34"/>
  </r>
  <r>
    <n v="17809"/>
    <s v="26.D.H.F."/>
    <s v="อดิศร คำแก้ว"/>
    <s v="450029064"/>
    <s v="ชาย"/>
    <n v="20"/>
    <n v="5"/>
    <s v="รับจ้าง,กรรมกร"/>
    <s v="36"/>
    <x v="13"/>
    <x v="234"/>
    <x v="113"/>
    <x v="9"/>
    <s v="พนมไพร"/>
    <d v="2020-04-24T00:00:00"/>
    <d v="2020-04-25T00:00:00"/>
    <m/>
    <d v="2020-01-05T00:00:00"/>
    <x v="20"/>
    <n v="16"/>
  </r>
  <r>
    <n v="15936"/>
    <s v="26.D.H.F."/>
    <s v="อติรุจ หอมไกล"/>
    <s v="1164751"/>
    <s v="ชาย"/>
    <n v="14"/>
    <n v="2"/>
    <s v="นักเรียน"/>
    <s v="62/1"/>
    <x v="9"/>
    <x v="272"/>
    <x v="79"/>
    <x v="8"/>
    <s v="ร้อยเอ็ด"/>
    <d v="2020-03-22T00:00:00"/>
    <d v="2020-03-25T00:00:00"/>
    <m/>
    <d v="2020-01-05T00:00:00"/>
    <x v="36"/>
    <n v="12"/>
  </r>
  <r>
    <n v="28124"/>
    <s v="26.D.H.F."/>
    <s v="อนัญญา ไชยกาศ"/>
    <s v="5800722"/>
    <s v="หญิง"/>
    <n v="20"/>
    <n v="11"/>
    <s v="รับจ้าง,กรรมกร"/>
    <s v="3/1"/>
    <x v="9"/>
    <x v="226"/>
    <x v="69"/>
    <x v="18"/>
    <s v="ศรีสมเด็จ"/>
    <d v="2020-07-05T00:00:00"/>
    <d v="2020-07-08T00:00:00"/>
    <m/>
    <d v="2020-01-05T00:00:00"/>
    <x v="12"/>
    <n v="27"/>
  </r>
  <r>
    <n v="30799"/>
    <s v="26.D.H.F."/>
    <s v="อนันต์ จันทร์น้อย"/>
    <s v="613980"/>
    <s v="ชาย"/>
    <n v="31"/>
    <n v="7"/>
    <s v="รับจ้าง,กรรมกร"/>
    <s v="18/3"/>
    <x v="2"/>
    <x v="17"/>
    <x v="17"/>
    <x v="3"/>
    <s v="ร้อยเอ็ด"/>
    <d v="2020-07-27T00:00:00"/>
    <d v="2020-08-03T00:00:00"/>
    <m/>
    <d v="2020-01-05T00:00:00"/>
    <x v="26"/>
    <n v="30"/>
  </r>
  <r>
    <n v="32008"/>
    <s v="26.D.H.F."/>
    <s v="อนันต์สิทธิ์  ศรีทอง"/>
    <s v="127398"/>
    <s v="ชาย"/>
    <n v="16"/>
    <n v="0"/>
    <s v="นักเรียน"/>
    <s v="21"/>
    <x v="1"/>
    <x v="337"/>
    <x v="59"/>
    <x v="13"/>
    <s v="อาจสามารถ"/>
    <d v="2020-07-24T00:00:00"/>
    <d v="2020-07-26T00:00:00"/>
    <m/>
    <d v="2020-01-05T00:00:00"/>
    <x v="18"/>
    <n v="29"/>
  </r>
  <r>
    <n v="37126"/>
    <s v="26.D.H.F."/>
    <s v="อนันท์ติยา มิเถาวัลย์"/>
    <s v="73671"/>
    <s v="หญิง"/>
    <n v="14"/>
    <n v="0"/>
    <s v="นักเรียน"/>
    <s v="37"/>
    <x v="11"/>
    <x v="120"/>
    <x v="59"/>
    <x v="13"/>
    <s v="อาจสามารถ"/>
    <d v="2020-03-08T00:00:00"/>
    <d v="2020-03-12T00:00:00"/>
    <m/>
    <d v="2020-01-05T00:00:00"/>
    <x v="43"/>
    <n v="10"/>
  </r>
  <r>
    <n v="29296"/>
    <s v="26.D.H.F."/>
    <s v="อนิรุจน์ ไชยคต"/>
    <s v="000152814"/>
    <s v="ชาย"/>
    <n v="18"/>
    <n v="8"/>
    <s v="นักเรียน"/>
    <s v="49"/>
    <x v="15"/>
    <x v="180"/>
    <x v="136"/>
    <x v="5"/>
    <s v="โพนทอง"/>
    <d v="2020-07-24T00:00:00"/>
    <d v="2020-07-27T00:00:00"/>
    <m/>
    <d v="2020-01-05T00:00:00"/>
    <x v="18"/>
    <n v="29"/>
  </r>
  <r>
    <n v="7050"/>
    <s v="26.D.H.F."/>
    <s v="อนิวุฒิ มุลิตา"/>
    <s v="1296-63"/>
    <s v="ชาย"/>
    <n v="22"/>
    <n v="0"/>
    <s v="อื่นๆ"/>
    <s v="3"/>
    <x v="9"/>
    <x v="142"/>
    <x v="127"/>
    <x v="3"/>
    <s v="ร้อยเอ็ดธนบุรี"/>
    <d v="2020-01-31T00:00:00"/>
    <d v="2020-02-05T00:00:00"/>
    <m/>
    <d v="2020-01-05T00:00:00"/>
    <x v="29"/>
    <n v="4"/>
  </r>
  <r>
    <n v="28138"/>
    <s v="26.D.H.F."/>
    <s v="อนุชา ไชยสิงห์"/>
    <s v="5504348"/>
    <s v="ชาย"/>
    <n v="31"/>
    <n v="0"/>
    <s v="เกษตร"/>
    <s v="89"/>
    <x v="5"/>
    <x v="302"/>
    <x v="123"/>
    <x v="11"/>
    <s v="ปทุมรัตต์"/>
    <d v="2020-07-17T00:00:00"/>
    <d v="2020-07-20T00:00:00"/>
    <m/>
    <d v="2020-01-05T00:00:00"/>
    <x v="11"/>
    <n v="28"/>
  </r>
  <r>
    <n v="24785"/>
    <s v="26.D.H.F."/>
    <s v="อนุชา ทุมประเสริฐ"/>
    <s v="5501662"/>
    <s v="ชาย"/>
    <n v="8"/>
    <n v="1"/>
    <s v="นักเรียน"/>
    <s v="37"/>
    <x v="13"/>
    <x v="190"/>
    <x v="2"/>
    <x v="2"/>
    <s v="โพธิ์ชัย"/>
    <d v="2020-06-24T00:00:00"/>
    <d v="2020-06-24T00:00:00"/>
    <m/>
    <d v="2020-01-05T00:00:00"/>
    <x v="15"/>
    <n v="25"/>
  </r>
  <r>
    <n v="25431"/>
    <s v="26.D.H.F."/>
    <s v="อนุชิต บุญสงกา"/>
    <s v="58892"/>
    <s v="ชาย"/>
    <n v="23"/>
    <n v="0"/>
    <s v="รับจ้าง,กรรมกร"/>
    <s v="133"/>
    <x v="7"/>
    <x v="338"/>
    <x v="133"/>
    <x v="7"/>
    <s v="เกษตรวิสัย"/>
    <d v="2020-05-25T00:00:00"/>
    <d v="2020-05-28T00:00:00"/>
    <m/>
    <d v="2020-01-05T00:00:00"/>
    <x v="1"/>
    <n v="21"/>
  </r>
  <r>
    <n v="33395"/>
    <s v="26.D.H.F."/>
    <s v="อนุพงษ์ พลเยี่ยม"/>
    <s v="121847"/>
    <s v="ชาย"/>
    <n v="21"/>
    <n v="2"/>
    <s v="รับจ้าง,กรรมกร"/>
    <s v="81"/>
    <x v="12"/>
    <x v="339"/>
    <x v="30"/>
    <x v="5"/>
    <s v="โพนทอง"/>
    <d v="2020-08-17T00:00:00"/>
    <d v="2020-08-22T00:00:00"/>
    <m/>
    <d v="2020-01-05T00:00:00"/>
    <x v="21"/>
    <n v="33"/>
  </r>
  <r>
    <n v="22297"/>
    <s v="26.D.H.F."/>
    <s v="อภัทธิญา ศรีสาวแห"/>
    <s v="23268"/>
    <s v="หญิง"/>
    <n v="20"/>
    <n v="0"/>
    <s v="นักเรียน"/>
    <s v="62"/>
    <x v="0"/>
    <x v="288"/>
    <x v="83"/>
    <x v="16"/>
    <s v="โพนทราย"/>
    <d v="2020-05-31T00:00:00"/>
    <d v="2020-06-02T00:00:00"/>
    <m/>
    <d v="2020-01-05T00:00:00"/>
    <x v="8"/>
    <n v="22"/>
  </r>
  <r>
    <n v="28703"/>
    <s v="26.D.H.F."/>
    <s v="อภัสรา นาคศรี"/>
    <s v="1172310"/>
    <s v="หญิง"/>
    <n v="17"/>
    <n v="0"/>
    <s v="นักเรียน"/>
    <s v="หอพักหญิงคุณแม่  รณชัยชาญยุทธ"/>
    <x v="10"/>
    <x v="277"/>
    <x v="21"/>
    <x v="3"/>
    <s v="ร้อยเอ็ด"/>
    <d v="2020-07-11T00:00:00"/>
    <d v="2020-07-14T00:00:00"/>
    <m/>
    <d v="2020-01-05T00:00:00"/>
    <x v="9"/>
    <n v="27"/>
  </r>
  <r>
    <n v="39166"/>
    <s v="26.D.H.F."/>
    <s v="อภิชญา พันจริต"/>
    <s v="111762"/>
    <s v="หญิง"/>
    <n v="7"/>
    <n v="0"/>
    <s v="นักเรียน"/>
    <s v="214"/>
    <x v="0"/>
    <x v="340"/>
    <x v="106"/>
    <x v="13"/>
    <s v="อาจสามารถ"/>
    <d v="2020-09-07T00:00:00"/>
    <d v="2020-09-10T00:00:00"/>
    <m/>
    <d v="2020-01-05T00:00:00"/>
    <x v="5"/>
    <n v="36"/>
  </r>
  <r>
    <n v="31882"/>
    <s v="26.D.H.F."/>
    <s v="อภิชาต เขียวทอง"/>
    <s v="560070"/>
    <s v="ชาย"/>
    <n v="29"/>
    <n v="0"/>
    <s v="รับจ้าง,กรรมกร"/>
    <s v="16"/>
    <x v="6"/>
    <x v="341"/>
    <x v="137"/>
    <x v="17"/>
    <s v="ร้อยเอ็ด"/>
    <d v="2020-08-05T00:00:00"/>
    <d v="2020-08-09T00:00:00"/>
    <m/>
    <d v="2020-01-05T00:00:00"/>
    <x v="0"/>
    <n v="31"/>
  </r>
  <r>
    <n v="18573"/>
    <s v="26.D.H.F."/>
    <s v="อภิชาต สุวรรณกูฎ"/>
    <s v="570923"/>
    <s v="ชาย"/>
    <n v="14"/>
    <n v="4"/>
    <s v="นักเรียน"/>
    <s v="63"/>
    <x v="7"/>
    <x v="198"/>
    <x v="57"/>
    <x v="3"/>
    <s v="ร้อยเอ็ด"/>
    <d v="2020-04-25T00:00:00"/>
    <d v="2020-04-27T00:00:00"/>
    <m/>
    <d v="2020-01-05T00:00:00"/>
    <x v="27"/>
    <n v="16"/>
  </r>
  <r>
    <n v="19977"/>
    <s v="26.D.H.F."/>
    <s v="อภิญญา แก้วนาเหนือ"/>
    <s v="6301243"/>
    <s v="หญิง"/>
    <n v="25"/>
    <n v="10"/>
    <s v="รับจ้าง,กรรมกร"/>
    <s v="91"/>
    <x v="8"/>
    <x v="315"/>
    <x v="127"/>
    <x v="3"/>
    <s v="จตุรพักตรพิมาน"/>
    <d v="2020-05-13T00:00:00"/>
    <d v="2020-05-16T00:00:00"/>
    <m/>
    <d v="2020-01-05T00:00:00"/>
    <x v="22"/>
    <n v="19"/>
  </r>
  <r>
    <n v="21162"/>
    <s v="26.D.H.F."/>
    <s v="อภิญญา กมลผุด"/>
    <s v="1168077"/>
    <s v="หญิง"/>
    <n v="0"/>
    <n v="7"/>
    <s v="ไม่ทราบอาชีพ/ในปกครอง"/>
    <s v="12"/>
    <x v="15"/>
    <x v="66"/>
    <x v="29"/>
    <x v="2"/>
    <s v="ร้อยเอ็ด"/>
    <d v="2020-05-18T00:00:00"/>
    <d v="2020-05-20T00:00:00"/>
    <m/>
    <d v="2020-01-05T00:00:00"/>
    <x v="6"/>
    <n v="20"/>
  </r>
  <r>
    <n v="25806"/>
    <s v="26.D.H.F."/>
    <s v="อภิภู ปัญจมาตย์"/>
    <s v="5302606"/>
    <s v="ชาย"/>
    <n v="22"/>
    <n v="10"/>
    <s v="รับจ้าง,กรรมกร"/>
    <s v="200"/>
    <x v="5"/>
    <x v="214"/>
    <x v="26"/>
    <x v="2"/>
    <s v="โพธิ์ชัย"/>
    <d v="2020-06-29T00:00:00"/>
    <d v="2020-06-29T00:00:00"/>
    <m/>
    <d v="2020-01-05T00:00:00"/>
    <x v="7"/>
    <n v="26"/>
  </r>
  <r>
    <n v="30177"/>
    <s v="26.D.H.F."/>
    <s v="อภิรักษ์ พรรคพล"/>
    <s v="127205"/>
    <s v="ชาย"/>
    <n v="15"/>
    <n v="9"/>
    <s v="นักเรียน"/>
    <s v="151"/>
    <x v="9"/>
    <x v="342"/>
    <x v="85"/>
    <x v="0"/>
    <s v="โพนทอง"/>
    <d v="2020-07-29T00:00:00"/>
    <d v="2020-07-31T00:00:00"/>
    <m/>
    <d v="2020-01-05T00:00:00"/>
    <x v="18"/>
    <n v="30"/>
  </r>
  <r>
    <n v="30171"/>
    <s v="26.D.H.F."/>
    <s v="อภิรักษ์ สิทธิศรีจันทร์"/>
    <s v="580000710"/>
    <s v="ชาย"/>
    <n v="15"/>
    <n v="3"/>
    <s v="นักเรียน"/>
    <s v="54"/>
    <x v="14"/>
    <x v="112"/>
    <x v="58"/>
    <x v="12"/>
    <s v="หนองฮี"/>
    <d v="2020-07-30T00:00:00"/>
    <d v="2020-07-30T00:00:00"/>
    <m/>
    <d v="2020-01-05T00:00:00"/>
    <x v="18"/>
    <n v="30"/>
  </r>
  <r>
    <n v="37128"/>
    <s v="26.D.H.F."/>
    <s v="อภิลักษณ์ โนนศรีคำ"/>
    <s v="60233"/>
    <s v="ชาย"/>
    <n v="18"/>
    <n v="0"/>
    <s v="นักเรียน"/>
    <s v="144"/>
    <x v="8"/>
    <x v="135"/>
    <x v="28"/>
    <x v="13"/>
    <s v="อาจสามารถ"/>
    <d v="2020-06-15T00:00:00"/>
    <d v="2020-06-16T00:00:00"/>
    <m/>
    <d v="2020-01-05T00:00:00"/>
    <x v="4"/>
    <n v="24"/>
  </r>
  <r>
    <n v="29658"/>
    <s v="26.D.H.F."/>
    <s v="อภิวุฒิ ปัทมฤทธิ์"/>
    <s v="5803748"/>
    <s v="ชาย"/>
    <n v="16"/>
    <n v="0"/>
    <s v="นักเรียน"/>
    <s v="45"/>
    <x v="11"/>
    <x v="343"/>
    <x v="69"/>
    <x v="18"/>
    <s v="ศรีสมเด็จ"/>
    <d v="2020-07-11T00:00:00"/>
    <d v="2020-07-14T00:00:00"/>
    <m/>
    <d v="2020-01-05T00:00:00"/>
    <x v="9"/>
    <n v="27"/>
  </r>
  <r>
    <n v="17629"/>
    <s v="26.D.H.F."/>
    <s v="อภิสร สงฆนาม"/>
    <s v="948971"/>
    <s v="ชาย"/>
    <n v="6"/>
    <n v="2"/>
    <s v="นักเรียน"/>
    <s v="175"/>
    <x v="21"/>
    <x v="125"/>
    <x v="61"/>
    <x v="10"/>
    <s v="ร้อยเอ็ด"/>
    <d v="2020-04-17T00:00:00"/>
    <d v="2020-04-19T00:00:00"/>
    <m/>
    <d v="2020-01-05T00:00:00"/>
    <x v="20"/>
    <n v="15"/>
  </r>
  <r>
    <n v="21083"/>
    <s v="26.D.H.F."/>
    <s v="อภิสรา ศรีวิเศษ"/>
    <m/>
    <s v="หญิง"/>
    <n v="26"/>
    <n v="0"/>
    <s v="ค้าขาย"/>
    <s v="482"/>
    <x v="13"/>
    <x v="344"/>
    <x v="81"/>
    <x v="7"/>
    <s v="ร้อยเอ็ดธนบุรี"/>
    <d v="2020-05-24T00:00:00"/>
    <d v="2020-05-27T00:00:00"/>
    <m/>
    <d v="2020-01-05T00:00:00"/>
    <x v="1"/>
    <n v="21"/>
  </r>
  <r>
    <n v="34139"/>
    <s v="26.D.H.F."/>
    <s v="อภิสิทธิ์ พลศรีราช"/>
    <s v="5808525"/>
    <s v="ชาย"/>
    <n v="20"/>
    <n v="11"/>
    <s v="รับจ้าง,กรรมกร"/>
    <s v="131"/>
    <x v="13"/>
    <x v="167"/>
    <x v="65"/>
    <x v="8"/>
    <s v="จตุรพักตรพิมาน"/>
    <d v="2020-08-20T00:00:00"/>
    <d v="2020-08-20T00:00:00"/>
    <m/>
    <d v="2020-01-05T00:00:00"/>
    <x v="21"/>
    <n v="33"/>
  </r>
  <r>
    <n v="19510"/>
    <s v="26.D.H.F."/>
    <s v="อภิสิทธิ์ วุฒิวรศิริ"/>
    <s v="525101"/>
    <s v="ชาย"/>
    <n v="15"/>
    <n v="3"/>
    <s v="นักเรียน"/>
    <s v="136"/>
    <x v="21"/>
    <x v="125"/>
    <x v="61"/>
    <x v="10"/>
    <s v="ร้อยเอ็ด"/>
    <d v="2020-05-03T00:00:00"/>
    <d v="2020-05-05T00:00:00"/>
    <m/>
    <d v="2020-01-05T00:00:00"/>
    <x v="14"/>
    <n v="18"/>
  </r>
  <r>
    <n v="18997"/>
    <s v="26.D.H.F."/>
    <s v="อมรเทพ มหาราช"/>
    <s v="187969"/>
    <s v="ชาย"/>
    <n v="25"/>
    <n v="9"/>
    <s v="รับจ้าง,กรรมกร"/>
    <s v="49"/>
    <x v="8"/>
    <x v="211"/>
    <x v="103"/>
    <x v="10"/>
    <s v="ร้อยเอ็ด"/>
    <d v="2020-04-27T00:00:00"/>
    <d v="2020-04-30T00:00:00"/>
    <m/>
    <d v="2020-01-05T00:00:00"/>
    <x v="27"/>
    <n v="17"/>
  </r>
  <r>
    <n v="26394"/>
    <s v="26.D.H.F."/>
    <s v="อมรชัย ทองจิตร"/>
    <s v="706843"/>
    <s v="ชาย"/>
    <n v="11"/>
    <n v="9"/>
    <s v="นักเรียน"/>
    <s v="123"/>
    <x v="5"/>
    <x v="268"/>
    <x v="49"/>
    <x v="6"/>
    <s v="ร้อยเอ็ด"/>
    <d v="2020-06-27T00:00:00"/>
    <d v="2020-06-30T00:00:00"/>
    <m/>
    <d v="2020-01-05T00:00:00"/>
    <x v="7"/>
    <n v="25"/>
  </r>
  <r>
    <n v="22852"/>
    <s v="26.D.H.F."/>
    <s v="อมรรัตน์ ศิริเวช"/>
    <s v="527946"/>
    <s v="หญิง"/>
    <n v="36"/>
    <n v="7"/>
    <s v="รับจ้าง,กรรมกร"/>
    <s v="52"/>
    <x v="5"/>
    <x v="102"/>
    <x v="57"/>
    <x v="3"/>
    <s v="ร้อยเอ็ด"/>
    <d v="2020-06-01T00:00:00"/>
    <d v="2020-06-02T00:00:00"/>
    <m/>
    <d v="2020-01-05T00:00:00"/>
    <x v="8"/>
    <n v="22"/>
  </r>
  <r>
    <n v="21519"/>
    <s v="26.D.H.F."/>
    <s v="อรทัย กระภูชัย"/>
    <s v="5900975"/>
    <s v="หญิง"/>
    <n v="32"/>
    <n v="0"/>
    <s v="รับจ้าง,กรรมกร"/>
    <s v="378"/>
    <x v="13"/>
    <x v="190"/>
    <x v="2"/>
    <x v="2"/>
    <s v="โพธิ์ชัย"/>
    <d v="2020-05-29T00:00:00"/>
    <d v="2020-05-29T00:00:00"/>
    <m/>
    <d v="2020-01-05T00:00:00"/>
    <x v="1"/>
    <n v="21"/>
  </r>
  <r>
    <n v="37553"/>
    <s v="26.D.H.F."/>
    <s v="อรรฐวิชญ์ เพชรไพฑูรย์"/>
    <s v="1178407"/>
    <s v="ชาย"/>
    <n v="11"/>
    <n v="9"/>
    <s v="นักเรียน"/>
    <s v="104"/>
    <x v="14"/>
    <x v="92"/>
    <x v="63"/>
    <x v="5"/>
    <s v="ร้อยเอ็ด"/>
    <d v="2020-09-05T00:00:00"/>
    <d v="2020-09-09T00:00:00"/>
    <m/>
    <d v="2020-01-05T00:00:00"/>
    <x v="5"/>
    <n v="35"/>
  </r>
  <r>
    <n v="30944"/>
    <s v="26.D.H.F."/>
    <s v="อรวริน วงศ์สมศรี"/>
    <s v="618163"/>
    <s v="หญิง"/>
    <n v="13"/>
    <n v="0"/>
    <s v="นักเรียน"/>
    <s v="15"/>
    <x v="2"/>
    <x v="78"/>
    <x v="56"/>
    <x v="10"/>
    <s v="ร้อยเอ็ด"/>
    <d v="2020-07-30T00:00:00"/>
    <d v="2020-08-01T00:00:00"/>
    <m/>
    <d v="2020-01-05T00:00:00"/>
    <x v="18"/>
    <n v="30"/>
  </r>
  <r>
    <n v="39247"/>
    <s v="26.D.H.F."/>
    <s v="อรอินทุ์  ทรัพย์จิตต์"/>
    <s v="100267"/>
    <s v="หญิง"/>
    <n v="11"/>
    <n v="0"/>
    <s v="นักเรียน"/>
    <s v="287"/>
    <x v="2"/>
    <x v="345"/>
    <x v="31"/>
    <x v="13"/>
    <s v="อาจสามารถ"/>
    <d v="2020-08-08T00:00:00"/>
    <d v="2020-08-11T00:00:00"/>
    <m/>
    <d v="2020-01-05T00:00:00"/>
    <x v="0"/>
    <n v="31"/>
  </r>
  <r>
    <n v="23520"/>
    <s v="26.D.H.F."/>
    <s v="อริสา ศรีทา"/>
    <s v="6300714"/>
    <s v="หญิง"/>
    <n v="17"/>
    <n v="0"/>
    <s v="รับจ้าง,กรรมกร"/>
    <s v="30"/>
    <x v="12"/>
    <x v="163"/>
    <x v="122"/>
    <x v="8"/>
    <s v="เมืองสรวง"/>
    <d v="2020-06-07T00:00:00"/>
    <d v="2020-06-10T00:00:00"/>
    <m/>
    <d v="2020-01-05T00:00:00"/>
    <x v="35"/>
    <n v="23"/>
  </r>
  <r>
    <n v="25563"/>
    <s v="26.D.H.F."/>
    <s v="อลงกรณ์ เพ็งพรรณ์"/>
    <s v="460006224"/>
    <s v="ชาย"/>
    <n v="23"/>
    <n v="5"/>
    <s v="รับจ้าง,กรรมกร"/>
    <s v="92"/>
    <x v="14"/>
    <x v="112"/>
    <x v="58"/>
    <x v="12"/>
    <s v="หนองฮี"/>
    <d v="2020-06-28T00:00:00"/>
    <d v="2020-06-28T00:00:00"/>
    <m/>
    <d v="2020-01-05T00:00:00"/>
    <x v="7"/>
    <n v="26"/>
  </r>
  <r>
    <n v="23107"/>
    <s v="26.D.H.F."/>
    <s v="อลิสา ทองแข็ง"/>
    <s v="699455"/>
    <s v="หญิง"/>
    <n v="16"/>
    <n v="0"/>
    <s v="นักเรียน"/>
    <s v="90/6"/>
    <x v="12"/>
    <x v="264"/>
    <x v="21"/>
    <x v="3"/>
    <s v="ร้อยเอ็ด"/>
    <d v="2020-06-06T00:00:00"/>
    <d v="2020-06-10T00:00:00"/>
    <m/>
    <d v="2020-01-05T00:00:00"/>
    <x v="35"/>
    <n v="22"/>
  </r>
  <r>
    <n v="1569"/>
    <s v="26.D.H.F."/>
    <s v="อวิรุทธิ์ พงษ์ศาสตร์"/>
    <s v="366-63"/>
    <s v="ชาย"/>
    <n v="27"/>
    <n v="0"/>
    <s v="อื่นๆ"/>
    <s v="131"/>
    <x v="5"/>
    <x v="346"/>
    <x v="43"/>
    <x v="5"/>
    <s v="ร้อยเอ็ดธนบุรี"/>
    <d v="2020-01-06T00:00:00"/>
    <d v="2020-01-08T00:00:00"/>
    <m/>
    <d v="2020-01-05T00:00:00"/>
    <x v="46"/>
    <n v="1"/>
  </r>
  <r>
    <n v="30076"/>
    <s v="26.D.H.F."/>
    <s v="อังคณา ปัดสา"/>
    <s v="6003345"/>
    <s v="หญิง"/>
    <n v="17"/>
    <n v="6"/>
    <s v="นักเรียน"/>
    <s v="45/1"/>
    <x v="11"/>
    <x v="343"/>
    <x v="69"/>
    <x v="18"/>
    <s v="ศรีสมเด็จ"/>
    <d v="2020-07-10T00:00:00"/>
    <d v="2020-07-14T00:00:00"/>
    <m/>
    <d v="2020-01-05T00:00:00"/>
    <x v="9"/>
    <n v="27"/>
  </r>
  <r>
    <n v="22974"/>
    <s v="26.D.H.F."/>
    <s v="อัจฉราภัสร์  ศรีสุวรรณ์"/>
    <s v="268807"/>
    <s v="หญิง"/>
    <n v="17"/>
    <n v="0"/>
    <s v="นักเรียน"/>
    <s v="87"/>
    <x v="6"/>
    <x v="347"/>
    <x v="138"/>
    <x v="17"/>
    <s v="โพนทอง"/>
    <d v="2020-06-11T00:00:00"/>
    <d v="2020-06-12T00:00:00"/>
    <m/>
    <d v="2020-01-05T00:00:00"/>
    <x v="35"/>
    <n v="23"/>
  </r>
  <r>
    <n v="47131"/>
    <s v="26.D.H.F."/>
    <s v="อัญชลิดา สมสะกีสิทธ์"/>
    <s v="5802982"/>
    <s v="หญิง"/>
    <n v="16"/>
    <n v="9"/>
    <s v="นักเรียน"/>
    <s v="36"/>
    <x v="2"/>
    <x v="348"/>
    <x v="105"/>
    <x v="18"/>
    <s v="ศรีสมเด็จ"/>
    <d v="2020-11-18T00:00:00"/>
    <d v="2020-11-23T00:00:00"/>
    <m/>
    <d v="2020-01-05T00:00:00"/>
    <x v="47"/>
    <n v="46"/>
  </r>
  <r>
    <n v="10618"/>
    <s v="26.D.H.F."/>
    <s v="อัต นาคศรี"/>
    <s v="1162108"/>
    <s v="ชาย"/>
    <n v="38"/>
    <n v="0"/>
    <s v="รับจ้าง,กรรมกร"/>
    <s v="195"/>
    <x v="11"/>
    <x v="120"/>
    <x v="59"/>
    <x v="13"/>
    <s v="ร้อยเอ็ด"/>
    <d v="2020-02-17T00:00:00"/>
    <d v="2020-02-21T00:00:00"/>
    <m/>
    <d v="2020-01-05T00:00:00"/>
    <x v="33"/>
    <n v="7"/>
  </r>
  <r>
    <n v="12427"/>
    <s v="26.D.H.F."/>
    <s v="อัมพร วิเศษใส"/>
    <s v="267499"/>
    <s v="หญิง"/>
    <n v="66"/>
    <n v="10"/>
    <s v="เกษตร"/>
    <s v="90"/>
    <x v="0"/>
    <x v="349"/>
    <x v="85"/>
    <x v="0"/>
    <s v="โพนทอง"/>
    <d v="2020-03-05T00:00:00"/>
    <d v="2020-03-10T00:00:00"/>
    <m/>
    <d v="2020-01-05T00:00:00"/>
    <x v="43"/>
    <n v="9"/>
  </r>
  <r>
    <n v="17884"/>
    <s v="26.D.H.F."/>
    <s v="อัมรินทร์ ประพนธ์"/>
    <s v="5410590"/>
    <s v="ชาย"/>
    <n v="19"/>
    <n v="4"/>
    <s v="นักเรียน"/>
    <s v="231"/>
    <x v="12"/>
    <x v="229"/>
    <x v="76"/>
    <x v="8"/>
    <s v="จตุรพักตรพิมาน"/>
    <d v="2020-04-17T00:00:00"/>
    <d v="2020-04-24T00:00:00"/>
    <m/>
    <d v="2020-01-05T00:00:00"/>
    <x v="20"/>
    <n v="15"/>
  </r>
  <r>
    <n v="16249"/>
    <s v="26.D.H.F."/>
    <s v="อัศวิน ศรีปัญญา"/>
    <s v="1165275"/>
    <s v="ชาย"/>
    <n v="8"/>
    <n v="0"/>
    <s v="นักเรียน"/>
    <s v="163"/>
    <x v="10"/>
    <x v="253"/>
    <x v="78"/>
    <x v="18"/>
    <s v="ร้อยเอ็ด"/>
    <d v="2020-03-27T00:00:00"/>
    <d v="2020-04-02T00:00:00"/>
    <m/>
    <d v="2020-01-05T00:00:00"/>
    <x v="17"/>
    <n v="12"/>
  </r>
  <r>
    <n v="29420"/>
    <s v="26.D.H.F."/>
    <s v="อัสนีย์ พูลวงษา"/>
    <s v="5900719"/>
    <s v="ชาย"/>
    <n v="23"/>
    <n v="3"/>
    <s v="รับจ้าง,กรรมกร"/>
    <s v="135"/>
    <x v="12"/>
    <x v="91"/>
    <x v="62"/>
    <x v="14"/>
    <s v="จังหาร"/>
    <d v="2020-07-22T00:00:00"/>
    <d v="2020-07-26T00:00:00"/>
    <m/>
    <d v="2020-01-05T00:00:00"/>
    <x v="18"/>
    <n v="29"/>
  </r>
  <r>
    <n v="31632"/>
    <s v="26.D.H.F."/>
    <s v="อาทติญา ก้านจักร"/>
    <s v="6302008"/>
    <s v="หญิง"/>
    <n v="24"/>
    <n v="0"/>
    <s v="รับจ้าง,กรรมกร"/>
    <s v="14"/>
    <x v="2"/>
    <x v="89"/>
    <x v="15"/>
    <x v="7"/>
    <s v="เกษตรวิสัย"/>
    <d v="2020-07-06T00:00:00"/>
    <d v="2020-07-12T00:00:00"/>
    <m/>
    <d v="2020-01-05T00:00:00"/>
    <x v="9"/>
    <n v="27"/>
  </r>
  <r>
    <n v="37582"/>
    <s v="26.D.H.F."/>
    <s v="อาทิตย์ จิตพรมมา"/>
    <s v="133920"/>
    <s v="ชาย"/>
    <n v="30"/>
    <n v="0"/>
    <s v="รับจ้าง,กรรมกร"/>
    <s v="191"/>
    <x v="8"/>
    <x v="350"/>
    <x v="15"/>
    <x v="7"/>
    <s v="เกษตรวิสัย"/>
    <d v="2020-09-12T00:00:00"/>
    <d v="2020-09-16T00:00:00"/>
    <m/>
    <d v="2020-01-05T00:00:00"/>
    <x v="32"/>
    <n v="36"/>
  </r>
  <r>
    <n v="16933"/>
    <s v="26.D.H.F."/>
    <s v="อาทิตยา จอมคำสิงห์"/>
    <s v="721773"/>
    <s v="หญิง"/>
    <n v="11"/>
    <n v="3"/>
    <s v="นักเรียน"/>
    <s v="67"/>
    <x v="16"/>
    <x v="257"/>
    <x v="55"/>
    <x v="3"/>
    <s v="ร้อยเอ็ด"/>
    <d v="2020-04-10T00:00:00"/>
    <d v="2020-04-14T00:00:00"/>
    <m/>
    <d v="2020-01-05T00:00:00"/>
    <x v="28"/>
    <n v="14"/>
  </r>
  <r>
    <n v="29496"/>
    <s v="26.D.H.F."/>
    <s v="อานนท์ อุระนันท์"/>
    <s v="605400"/>
    <s v="ชาย"/>
    <n v="13"/>
    <n v="10"/>
    <s v="นักเรียน"/>
    <s v="23"/>
    <x v="7"/>
    <x v="78"/>
    <x v="56"/>
    <x v="10"/>
    <s v="ร้อยเอ็ด"/>
    <d v="2020-07-23T00:00:00"/>
    <d v="2020-07-26T00:00:00"/>
    <m/>
    <d v="2020-01-05T00:00:00"/>
    <x v="18"/>
    <n v="29"/>
  </r>
  <r>
    <n v="27115"/>
    <s v="26.D.H.F."/>
    <s v="อานุพันธ์ เนตรหาญ"/>
    <s v="4602402"/>
    <s v="ชาย"/>
    <n v="32"/>
    <n v="11"/>
    <s v="รับจ้าง,กรรมกร"/>
    <s v="123"/>
    <x v="9"/>
    <x v="351"/>
    <x v="60"/>
    <x v="0"/>
    <s v="หนองพอก"/>
    <d v="2020-07-06T00:00:00"/>
    <d v="2020-07-10T00:00:00"/>
    <m/>
    <d v="2020-01-05T00:00:00"/>
    <x v="12"/>
    <n v="27"/>
  </r>
  <r>
    <n v="29510"/>
    <s v="26.D.H.F."/>
    <s v="อารีญา ผกาหวล"/>
    <s v="5210441"/>
    <s v="หญิง"/>
    <n v="22"/>
    <n v="6"/>
    <s v="รับจ้าง,กรรมกร"/>
    <s v="131"/>
    <x v="11"/>
    <x v="35"/>
    <x v="29"/>
    <x v="2"/>
    <s v="โพธิ์ชัย"/>
    <d v="2020-07-24T00:00:00"/>
    <d v="2020-07-27T00:00:00"/>
    <m/>
    <d v="2020-01-05T00:00:00"/>
    <x v="18"/>
    <n v="29"/>
  </r>
  <r>
    <n v="25176"/>
    <s v="26.D.H.F."/>
    <s v="อินทร์ธนา วารีนิล"/>
    <s v="0077489"/>
    <s v="ชาย"/>
    <n v="12"/>
    <n v="3"/>
    <s v="นักเรียน"/>
    <s v="39"/>
    <x v="16"/>
    <x v="138"/>
    <x v="51"/>
    <x v="10"/>
    <s v="ธวัชบุรี"/>
    <d v="2020-01-11T00:00:00"/>
    <d v="2020-01-15T00:00:00"/>
    <m/>
    <d v="2020-01-05T00:00:00"/>
    <x v="39"/>
    <n v="1"/>
  </r>
  <r>
    <n v="26397"/>
    <s v="26.D.H.F."/>
    <s v="อินทิรา โยธาสุข"/>
    <s v="731134"/>
    <s v="หญิง"/>
    <n v="24"/>
    <n v="2"/>
    <s v="รับจ้าง,กรรมกร"/>
    <s v="51"/>
    <x v="8"/>
    <x v="352"/>
    <x v="70"/>
    <x v="18"/>
    <s v="ร้อยเอ็ด"/>
    <d v="2020-06-14T00:00:00"/>
    <d v="2020-06-18T00:00:00"/>
    <m/>
    <d v="2020-01-05T00:00:00"/>
    <x v="4"/>
    <n v="24"/>
  </r>
  <r>
    <n v="35908"/>
    <s v="26.D.H.F."/>
    <s v="อินทิรา คุ้มสุวรรณ"/>
    <s v="4803936"/>
    <s v="หญิง"/>
    <n v="15"/>
    <n v="0"/>
    <s v="นักเรียน"/>
    <s v="85"/>
    <x v="2"/>
    <x v="50"/>
    <x v="40"/>
    <x v="11"/>
    <s v="ปทุมรัตต์"/>
    <d v="2020-09-02T00:00:00"/>
    <d v="2020-09-06T00:00:00"/>
    <m/>
    <d v="2020-01-05T00:00:00"/>
    <x v="5"/>
    <n v="35"/>
  </r>
  <r>
    <n v="27407"/>
    <s v="26.D.H.F."/>
    <s v="อินทิรา นิวงศ์วาส"/>
    <s v="5603055"/>
    <s v="หญิง"/>
    <n v="11"/>
    <n v="7"/>
    <s v="นักเรียน"/>
    <s v="11"/>
    <x v="10"/>
    <x v="14"/>
    <x v="14"/>
    <x v="6"/>
    <s v="เชียงขวัญ"/>
    <d v="2020-07-10T00:00:00"/>
    <d v="2020-07-13T00:00:00"/>
    <m/>
    <d v="2020-01-05T00:00:00"/>
    <x v="9"/>
    <n v="27"/>
  </r>
  <r>
    <n v="37881"/>
    <s v="26.D.H.F."/>
    <s v="อินทิรา บัวสละ"/>
    <s v="460094479"/>
    <s v="หญิง"/>
    <n v="17"/>
    <n v="8"/>
    <s v="นักเรียน"/>
    <s v="57"/>
    <x v="8"/>
    <x v="10"/>
    <x v="10"/>
    <x v="1"/>
    <s v="สุวรรณภูมิ"/>
    <d v="2020-09-09T00:00:00"/>
    <d v="2020-09-14T00:00:00"/>
    <m/>
    <d v="2020-01-05T00:00:00"/>
    <x v="32"/>
    <n v="36"/>
  </r>
  <r>
    <n v="36464"/>
    <s v="26.D.H.F."/>
    <s v="อิศรา รสหอม"/>
    <s v="625207"/>
    <s v="ชาย"/>
    <n v="26"/>
    <n v="0"/>
    <s v="รับจ้าง,กรรมกร"/>
    <s v="29"/>
    <x v="8"/>
    <x v="342"/>
    <x v="72"/>
    <x v="13"/>
    <s v="ร้อยเอ็ด"/>
    <d v="2020-08-29T00:00:00"/>
    <d v="2020-08-31T00:00:00"/>
    <m/>
    <d v="2020-01-05T00:00:00"/>
    <x v="13"/>
    <n v="34"/>
  </r>
  <r>
    <n v="38805"/>
    <s v="26.D.H.F."/>
    <s v="อุเทน ผาจวง"/>
    <s v="1179261"/>
    <s v="ชาย"/>
    <n v="40"/>
    <n v="0"/>
    <s v="ค้าขาย"/>
    <s v="105"/>
    <x v="13"/>
    <x v="344"/>
    <x v="81"/>
    <x v="7"/>
    <s v="ร้อยเอ็ด"/>
    <d v="2020-09-18T00:00:00"/>
    <d v="2020-09-19T00:00:00"/>
    <m/>
    <d v="2020-01-05T00:00:00"/>
    <x v="32"/>
    <n v="37"/>
  </r>
  <r>
    <n v="34098"/>
    <s v="26.D.H.F."/>
    <s v="อุกฤกฎ์ พลับรักษา"/>
    <s v="512372"/>
    <s v="ชาย"/>
    <n v="15"/>
    <n v="0"/>
    <s v="นักเรียน"/>
    <s v="67"/>
    <x v="7"/>
    <x v="68"/>
    <x v="51"/>
    <x v="10"/>
    <s v="ร้อยเอ็ด"/>
    <d v="2020-08-18T00:00:00"/>
    <d v="2020-08-20T00:00:00"/>
    <m/>
    <d v="2020-01-05T00:00:00"/>
    <x v="21"/>
    <n v="33"/>
  </r>
  <r>
    <n v="5468"/>
    <s v="26.D.H.F."/>
    <s v="อุษณี เปรมภูษิตานนท์"/>
    <s v="5903428"/>
    <s v="หญิง"/>
    <n v="64"/>
    <n v="1"/>
    <s v="ข้าราชการ"/>
    <s v="84"/>
    <x v="10"/>
    <x v="164"/>
    <x v="13"/>
    <x v="3"/>
    <s v="ศรีสมเด็จ"/>
    <d v="2020-01-20T00:00:00"/>
    <d v="2020-01-24T00:00:00"/>
    <m/>
    <d v="2020-01-05T00:00:00"/>
    <x v="38"/>
    <n v="3"/>
  </r>
  <r>
    <n v="33244"/>
    <s v="27.D.H.F.shock syndrome"/>
    <s v="เนตรนภา มัชวัง"/>
    <s v="550002007"/>
    <s v="หญิง"/>
    <n v="30"/>
    <n v="3"/>
    <s v="รับจ้าง,กรรมกร"/>
    <s v="2"/>
    <x v="8"/>
    <x v="353"/>
    <x v="58"/>
    <x v="12"/>
    <s v="หนองฮี"/>
    <d v="2020-08-19T00:00:00"/>
    <d v="2020-08-19T00:00:00"/>
    <m/>
    <d v="2020-01-05T00:00:00"/>
    <x v="21"/>
    <n v="33"/>
  </r>
  <r>
    <n v="29417"/>
    <s v="27.D.H.F.shock syndrome"/>
    <s v="กรวิชญ์ คุณครอง"/>
    <s v="6003456"/>
    <s v="ชาย"/>
    <n v="9"/>
    <n v="10"/>
    <s v="นักเรียน"/>
    <s v="2"/>
    <x v="10"/>
    <x v="67"/>
    <x v="35"/>
    <x v="8"/>
    <s v="จตุรพักตรพิมาน"/>
    <d v="2020-07-27T00:00:00"/>
    <d v="2020-07-29T00:00:00"/>
    <m/>
    <d v="2020-01-05T00:00:00"/>
    <x v="18"/>
    <n v="30"/>
  </r>
  <r>
    <n v="18169"/>
    <s v="27.D.H.F.shock syndrome"/>
    <s v="คำปูน ลาโนนงิ้ว"/>
    <s v="881457"/>
    <s v="ชาย"/>
    <n v="63"/>
    <n v="0"/>
    <s v="เกษตร"/>
    <s v="22"/>
    <x v="5"/>
    <x v="354"/>
    <x v="45"/>
    <x v="15"/>
    <s v="ร้อยเอ็ด"/>
    <d v="2020-04-12T00:00:00"/>
    <d v="2020-04-14T00:00:00"/>
    <m/>
    <d v="2020-01-05T00:00:00"/>
    <x v="28"/>
    <n v="15"/>
  </r>
  <r>
    <n v="10619"/>
    <s v="27.D.H.F.shock syndrome"/>
    <s v="จีรพัฒน์ สุธรรพวงค์"/>
    <s v="1160592"/>
    <s v="ชาย"/>
    <n v="26"/>
    <n v="3"/>
    <s v="รับจ้าง,กรรมกร"/>
    <s v="131"/>
    <x v="8"/>
    <x v="355"/>
    <x v="44"/>
    <x v="15"/>
    <s v="ร้อยเอ็ด"/>
    <d v="2020-02-01T00:00:00"/>
    <d v="2020-02-04T00:00:00"/>
    <m/>
    <d v="2020-01-05T00:00:00"/>
    <x v="29"/>
    <n v="4"/>
  </r>
  <r>
    <n v="40333"/>
    <s v="27.D.H.F.shock syndrome"/>
    <s v="ณิชาภัทร พรมลี"/>
    <s v="460099797"/>
    <s v="หญิง"/>
    <n v="16"/>
    <n v="11"/>
    <s v="นักเรียน"/>
    <s v="131"/>
    <x v="2"/>
    <x v="356"/>
    <x v="139"/>
    <x v="1"/>
    <s v="สุวรรณภูมิ"/>
    <d v="2020-09-12T00:00:00"/>
    <d v="2020-09-17T00:00:00"/>
    <m/>
    <d v="2020-01-05T00:00:00"/>
    <x v="32"/>
    <n v="36"/>
  </r>
  <r>
    <n v="27102"/>
    <s v="27.D.H.F.shock syndrome"/>
    <s v="ดวงใจ ศรีจันลา"/>
    <s v="396533"/>
    <s v="หญิง"/>
    <n v="40"/>
    <n v="3"/>
    <s v="รับจ้าง,กรรมกร"/>
    <s v="อู่ช่างเล็ก  รณชัยชาญยุทธ"/>
    <x v="13"/>
    <x v="116"/>
    <x v="21"/>
    <x v="3"/>
    <s v="ร้อยเอ็ด"/>
    <d v="2020-06-28T00:00:00"/>
    <d v="2020-07-04T00:00:00"/>
    <m/>
    <d v="2020-01-05T00:00:00"/>
    <x v="7"/>
    <n v="26"/>
  </r>
  <r>
    <n v="27209"/>
    <s v="27.D.H.F.shock syndrome"/>
    <s v="นนทภัทร คำลอยฟ้า"/>
    <s v="630003560"/>
    <s v="ชาย"/>
    <n v="16"/>
    <n v="7"/>
    <s v="นักเรียน"/>
    <s v="92"/>
    <x v="6"/>
    <x v="357"/>
    <x v="23"/>
    <x v="3"/>
    <s v="จุรีเวช"/>
    <d v="2020-07-07T00:00:00"/>
    <d v="2020-07-07T00:00:00"/>
    <m/>
    <d v="2020-01-05T00:00:00"/>
    <x v="12"/>
    <n v="27"/>
  </r>
  <r>
    <n v="39296"/>
    <s v="27.D.H.F.shock syndrome"/>
    <s v="บุษยามาศ ไชยสาร"/>
    <s v="878111"/>
    <s v="หญิง"/>
    <n v="14"/>
    <n v="2"/>
    <s v="นักเรียน"/>
    <s v="23"/>
    <x v="8"/>
    <x v="358"/>
    <x v="95"/>
    <x v="7"/>
    <s v="ร้อยเอ็ด"/>
    <d v="2020-09-18T00:00:00"/>
    <d v="2020-09-24T00:00:00"/>
    <m/>
    <d v="2020-01-05T00:00:00"/>
    <x v="16"/>
    <n v="37"/>
  </r>
  <r>
    <n v="25581"/>
    <s v="27.D.H.F.shock syndrome"/>
    <s v="ปวีณา คำแคล้ว"/>
    <s v="450049446"/>
    <s v="หญิง"/>
    <n v="24"/>
    <n v="5"/>
    <s v="รับจ้าง,กรรมกร"/>
    <s v="24/1"/>
    <x v="13"/>
    <x v="195"/>
    <x v="20"/>
    <x v="9"/>
    <s v="พนมไพร"/>
    <d v="2020-06-19T00:00:00"/>
    <d v="2020-06-21T00:00:00"/>
    <m/>
    <d v="2020-01-05T00:00:00"/>
    <x v="15"/>
    <n v="24"/>
  </r>
  <r>
    <n v="26798"/>
    <s v="27.D.H.F.shock syndrome"/>
    <s v="พรกนก สิงวิสุด"/>
    <s v="570007470"/>
    <s v="หญิง"/>
    <n v="27"/>
    <n v="1"/>
    <s v="รับจ้าง,กรรมกร"/>
    <s v="363"/>
    <x v="5"/>
    <x v="29"/>
    <x v="21"/>
    <x v="3"/>
    <s v="จุรีเวช"/>
    <d v="2020-07-02T00:00:00"/>
    <d v="2020-07-06T00:00:00"/>
    <m/>
    <d v="2020-01-05T00:00:00"/>
    <x v="12"/>
    <n v="26"/>
  </r>
  <r>
    <n v="36100"/>
    <s v="27.D.H.F.shock syndrome"/>
    <s v="พลาพล บูรณะกิติ"/>
    <s v="271"/>
    <s v="ชาย"/>
    <n v="21"/>
    <n v="0"/>
    <s v="รับจ้าง,กรรมกร"/>
    <s v="18/1"/>
    <x v="14"/>
    <x v="359"/>
    <x v="140"/>
    <x v="17"/>
    <s v="ร้อยเอ็ด"/>
    <d v="2020-08-27T00:00:00"/>
    <d v="2020-08-31T00:00:00"/>
    <m/>
    <d v="2020-01-05T00:00:00"/>
    <x v="13"/>
    <n v="34"/>
  </r>
  <r>
    <n v="29993"/>
    <s v="27.D.H.F.shock syndrome"/>
    <s v="พัชรินทร์ อินบุญ"/>
    <s v="1018651"/>
    <s v="หญิง"/>
    <n v="17"/>
    <n v="7"/>
    <s v="นักเรียน"/>
    <s v="118"/>
    <x v="7"/>
    <x v="52"/>
    <x v="42"/>
    <x v="1"/>
    <s v="ร้อยเอ็ด"/>
    <d v="2020-07-15T00:00:00"/>
    <d v="2020-07-16T00:00:00"/>
    <m/>
    <d v="2020-01-05T00:00:00"/>
    <x v="9"/>
    <n v="28"/>
  </r>
  <r>
    <n v="25061"/>
    <s v="27.D.H.F.shock syndrome"/>
    <s v="รามินทร์ วิเศษโวหาญ"/>
    <s v="807700"/>
    <s v="ชาย"/>
    <n v="9"/>
    <n v="0"/>
    <s v="นักเรียน"/>
    <s v="44"/>
    <x v="9"/>
    <x v="94"/>
    <x v="5"/>
    <x v="4"/>
    <s v="ร้อยเอ็ด"/>
    <d v="2020-06-15T00:00:00"/>
    <d v="2020-06-18T00:00:00"/>
    <m/>
    <d v="2020-01-05T00:00:00"/>
    <x v="4"/>
    <n v="24"/>
  </r>
  <r>
    <n v="25006"/>
    <s v="27.D.H.F.shock syndrome"/>
    <s v="รุ่งธิวา พวงมาลัย"/>
    <s v="5809700"/>
    <s v="หญิง"/>
    <n v="25"/>
    <n v="1"/>
    <s v="รับจ้าง,กรรมกร"/>
    <s v="9"/>
    <x v="12"/>
    <x v="163"/>
    <x v="122"/>
    <x v="8"/>
    <s v="จตุรพักตรพิมาน"/>
    <d v="2020-06-28T00:00:00"/>
    <d v="2020-06-29T00:00:00"/>
    <m/>
    <d v="2020-01-05T00:00:00"/>
    <x v="7"/>
    <n v="26"/>
  </r>
  <r>
    <n v="23633"/>
    <s v="27.D.H.F.shock syndrome"/>
    <s v="วนิดา วิชาพล"/>
    <s v="1169811"/>
    <s v="หญิง"/>
    <n v="15"/>
    <n v="0"/>
    <s v="นักเรียน"/>
    <s v="154"/>
    <x v="4"/>
    <x v="4"/>
    <x v="4"/>
    <x v="1"/>
    <s v="ร้อยเอ็ด"/>
    <d v="2020-06-09T00:00:00"/>
    <d v="2020-06-12T00:00:00"/>
    <m/>
    <d v="2020-01-05T00:00:00"/>
    <x v="35"/>
    <n v="23"/>
  </r>
  <r>
    <n v="34840"/>
    <s v="27.D.H.F.shock syndrome"/>
    <s v="ศรุตา ลุลงยศ"/>
    <s v="6000772"/>
    <s v="หญิง"/>
    <n v="18"/>
    <n v="4"/>
    <s v="นักเรียน"/>
    <s v="หอพักบำรุงผล"/>
    <x v="2"/>
    <x v="360"/>
    <x v="77"/>
    <x v="17"/>
    <s v="เชียงขวัญ"/>
    <d v="2020-08-27T00:00:00"/>
    <d v="2020-08-31T00:00:00"/>
    <m/>
    <d v="2020-01-05T00:00:00"/>
    <x v="13"/>
    <n v="34"/>
  </r>
  <r>
    <n v="27526"/>
    <s v="27.D.H.F.shock syndrome"/>
    <s v="ศศิวิมล วงษ์หงษ์"/>
    <s v="480025114"/>
    <s v="หญิง"/>
    <n v="14"/>
    <n v="9"/>
    <s v="นักเรียน"/>
    <s v="72"/>
    <x v="6"/>
    <x v="41"/>
    <x v="33"/>
    <x v="9"/>
    <s v="พนมไพร"/>
    <d v="2020-07-11T00:00:00"/>
    <d v="2020-07-14T00:00:00"/>
    <m/>
    <d v="2020-01-05T00:00:00"/>
    <x v="9"/>
    <n v="27"/>
  </r>
  <r>
    <n v="19872"/>
    <s v="27.D.H.F.shock syndrome"/>
    <s v="สามารถ พรมเมือง"/>
    <s v="630000747"/>
    <s v="ชาย"/>
    <n v="45"/>
    <n v="7"/>
    <s v="ค้าขาย"/>
    <s v="16"/>
    <x v="13"/>
    <x v="195"/>
    <x v="20"/>
    <x v="9"/>
    <s v="พนมไพร"/>
    <d v="2020-05-13T00:00:00"/>
    <d v="2020-05-16T00:00:00"/>
    <m/>
    <d v="2020-01-05T00:00:00"/>
    <x v="22"/>
    <n v="19"/>
  </r>
  <r>
    <n v="20207"/>
    <s v="27.D.H.F.shock syndrome"/>
    <s v="สายฝน เนืองนันท์"/>
    <m/>
    <s v="หญิง"/>
    <n v="29"/>
    <n v="11"/>
    <s v="รับจ้าง,กรรมกร"/>
    <s v="95"/>
    <x v="5"/>
    <x v="361"/>
    <x v="121"/>
    <x v="16"/>
    <s v="ร้อยเอ็ด"/>
    <d v="2020-05-10T00:00:00"/>
    <d v="2020-05-13T00:00:00"/>
    <m/>
    <d v="2020-01-05T00:00:00"/>
    <x v="22"/>
    <n v="19"/>
  </r>
  <r>
    <n v="24419"/>
    <s v="27.D.H.F.shock syndrome"/>
    <s v="สุนันทินี สีดวงดี"/>
    <s v="460004851"/>
    <s v="หญิง"/>
    <n v="18"/>
    <n v="9"/>
    <s v="นักเรียน"/>
    <s v="156"/>
    <x v="6"/>
    <x v="41"/>
    <x v="33"/>
    <x v="9"/>
    <s v="พนมไพร"/>
    <d v="2020-06-22T00:00:00"/>
    <d v="2020-06-24T00:00:00"/>
    <m/>
    <d v="2020-01-05T00:00:00"/>
    <x v="15"/>
    <n v="25"/>
  </r>
  <r>
    <n v="35274"/>
    <s v="27.D.H.F.shock syndrome"/>
    <s v="อริสรา ดอนคำไฮ"/>
    <s v="590001556"/>
    <s v="หญิง"/>
    <n v="6"/>
    <n v="8"/>
    <s v="นักเรียน"/>
    <s v="121"/>
    <x v="16"/>
    <x v="234"/>
    <x v="113"/>
    <x v="9"/>
    <s v="พนมไพร"/>
    <d v="2020-09-01T00:00:00"/>
    <d v="2020-09-02T00:00:00"/>
    <m/>
    <d v="2020-01-05T00:00:00"/>
    <x v="13"/>
    <n v="35"/>
  </r>
  <r>
    <n v="21586"/>
    <s v="66.Dengue fever"/>
    <s v="เกนิวัฒน์ ช่างเสนา"/>
    <s v="6100520"/>
    <s v="ชาย"/>
    <n v="20"/>
    <n v="0"/>
    <s v="เกษตร"/>
    <s v="153"/>
    <x v="14"/>
    <x v="47"/>
    <x v="54"/>
    <x v="11"/>
    <s v="ปทุมรัตต์"/>
    <d v="2020-05-28T00:00:00"/>
    <d v="2020-06-01T00:00:00"/>
    <m/>
    <d v="2020-01-05T00:00:00"/>
    <x v="8"/>
    <n v="21"/>
  </r>
  <r>
    <n v="27147"/>
    <s v="66.Dengue fever"/>
    <s v="เกริกพล แก้วคำลา"/>
    <s v="000080774"/>
    <s v="ชาย"/>
    <n v="17"/>
    <n v="4"/>
    <s v="นักเรียน"/>
    <s v="2"/>
    <x v="14"/>
    <x v="324"/>
    <x v="36"/>
    <x v="17"/>
    <s v="เสลภูมิ"/>
    <d v="2020-07-13T00:00:00"/>
    <d v="2020-07-13T00:00:00"/>
    <m/>
    <d v="2020-01-05T00:00:00"/>
    <x v="9"/>
    <n v="28"/>
  </r>
  <r>
    <n v="31733"/>
    <s v="66.Dengue fever"/>
    <s v="เกริกพล ผ่านสำแดง"/>
    <s v="5505021"/>
    <s v="ชาย"/>
    <n v="23"/>
    <n v="1"/>
    <s v="รับจ้าง,กรรมกร"/>
    <s v="99"/>
    <x v="13"/>
    <x v="362"/>
    <x v="82"/>
    <x v="14"/>
    <s v="จังหาร"/>
    <d v="2020-08-07T00:00:00"/>
    <d v="2020-08-10T00:00:00"/>
    <m/>
    <d v="2020-01-05T00:00:00"/>
    <x v="0"/>
    <n v="31"/>
  </r>
  <r>
    <n v="30805"/>
    <s v="66.Dengue fever"/>
    <s v="เกรียงไกร ประดับน้ำ"/>
    <s v="000230999"/>
    <s v="ชาย"/>
    <n v="18"/>
    <n v="7"/>
    <s v="นักเรียน"/>
    <s v="12"/>
    <x v="5"/>
    <x v="146"/>
    <x v="36"/>
    <x v="17"/>
    <s v="เสลภูมิ"/>
    <d v="2020-08-05T00:00:00"/>
    <d v="2020-08-05T00:00:00"/>
    <m/>
    <d v="2020-01-05T00:00:00"/>
    <x v="26"/>
    <n v="31"/>
  </r>
  <r>
    <n v="16935"/>
    <s v="66.Dengue fever"/>
    <s v="เกศกัญญา ศิริเวช"/>
    <s v="538138"/>
    <s v="หญิง"/>
    <n v="14"/>
    <n v="11"/>
    <s v="นักเรียน"/>
    <s v="45"/>
    <x v="15"/>
    <x v="363"/>
    <x v="57"/>
    <x v="3"/>
    <s v="ร้อยเอ็ด"/>
    <d v="2020-04-11T00:00:00"/>
    <d v="2020-04-14T00:00:00"/>
    <m/>
    <d v="2020-01-05T00:00:00"/>
    <x v="28"/>
    <n v="14"/>
  </r>
  <r>
    <n v="15169"/>
    <s v="66.Dengue fever"/>
    <s v="เกษกนก  บุริวัฒน์"/>
    <s v="000127594"/>
    <s v="หญิง"/>
    <n v="27"/>
    <n v="7"/>
    <s v="รับจ้าง,กรรมกร"/>
    <s v="35"/>
    <x v="0"/>
    <x v="148"/>
    <x v="30"/>
    <x v="5"/>
    <s v="โพนทอง"/>
    <d v="2020-03-21T00:00:00"/>
    <d v="2020-03-27T00:00:00"/>
    <m/>
    <d v="2020-01-05T00:00:00"/>
    <x v="36"/>
    <n v="11"/>
  </r>
  <r>
    <n v="4383"/>
    <s v="66.Dengue fever"/>
    <s v="เกษม ปัญญา"/>
    <s v="000017427"/>
    <s v="ชาย"/>
    <n v="57"/>
    <n v="11"/>
    <s v="เกษตร"/>
    <s v="65"/>
    <x v="6"/>
    <x v="364"/>
    <x v="83"/>
    <x v="16"/>
    <s v="โพนทราย"/>
    <d v="2020-01-19T00:00:00"/>
    <d v="2020-01-24T00:00:00"/>
    <m/>
    <d v="2020-01-05T00:00:00"/>
    <x v="38"/>
    <n v="3"/>
  </r>
  <r>
    <n v="21080"/>
    <s v="66.Dengue fever"/>
    <s v="เกษมศรี เวียงนนท์"/>
    <m/>
    <s v="หญิง"/>
    <n v="21"/>
    <n v="0"/>
    <s v="รับจ้าง,กรรมกร"/>
    <s v="8"/>
    <x v="14"/>
    <x v="365"/>
    <x v="37"/>
    <x v="10"/>
    <s v="ร้อยเอ็ดธนบุรี"/>
    <d v="2020-05-21T00:00:00"/>
    <d v="2020-05-24T00:00:00"/>
    <m/>
    <d v="2020-01-05T00:00:00"/>
    <x v="1"/>
    <n v="20"/>
  </r>
  <r>
    <n v="19431"/>
    <s v="66.Dengue fever"/>
    <s v="เกียรติพงษ์ สุวรรณกูฎ"/>
    <s v="819808"/>
    <s v="ชาย"/>
    <n v="9"/>
    <n v="4"/>
    <s v="นักเรียน"/>
    <s v="59"/>
    <x v="7"/>
    <x v="198"/>
    <x v="57"/>
    <x v="3"/>
    <s v="ร้อยเอ็ด"/>
    <d v="2020-05-07T00:00:00"/>
    <d v="2020-05-11T00:00:00"/>
    <m/>
    <d v="2020-01-05T00:00:00"/>
    <x v="22"/>
    <n v="18"/>
  </r>
  <r>
    <n v="34681"/>
    <s v="66.Dengue fever"/>
    <s v="เกียรติภูมิ วุฒิยา"/>
    <s v="148683"/>
    <s v="ชาย"/>
    <n v="13"/>
    <n v="6"/>
    <s v="นักเรียน"/>
    <s v="153"/>
    <x v="14"/>
    <x v="227"/>
    <x v="53"/>
    <x v="5"/>
    <s v="โพนทอง"/>
    <d v="2020-08-22T00:00:00"/>
    <d v="2020-08-28T00:00:00"/>
    <m/>
    <d v="2020-01-05T00:00:00"/>
    <x v="2"/>
    <n v="33"/>
  </r>
  <r>
    <n v="25502"/>
    <s v="66.Dengue fever"/>
    <s v="เขมมิกา เกษหอม"/>
    <s v="530154769"/>
    <s v="หญิง"/>
    <n v="10"/>
    <n v="7"/>
    <s v="นักเรียน"/>
    <s v="113"/>
    <x v="4"/>
    <x v="4"/>
    <x v="4"/>
    <x v="1"/>
    <s v="สุวรรณภูมิ"/>
    <d v="2020-06-26T00:00:00"/>
    <d v="2020-06-29T00:00:00"/>
    <m/>
    <d v="2020-01-05T00:00:00"/>
    <x v="7"/>
    <n v="25"/>
  </r>
  <r>
    <n v="3154"/>
    <s v="66.Dengue fever"/>
    <s v="เจนวิทย์ สุทธิประภา"/>
    <s v="621393"/>
    <s v="ชาย"/>
    <n v="54"/>
    <n v="0"/>
    <s v="เกษตร"/>
    <s v="30"/>
    <x v="10"/>
    <x v="366"/>
    <x v="44"/>
    <x v="15"/>
    <s v="ร้อยเอ็ด"/>
    <d v="2020-01-04T00:00:00"/>
    <d v="2020-01-06T00:00:00"/>
    <m/>
    <d v="2020-01-05T00:00:00"/>
    <x v="46"/>
    <n v="0"/>
  </r>
  <r>
    <n v="26072"/>
    <s v="66.Dengue fever"/>
    <s v="เจษฎา พาลาด"/>
    <s v="6204019"/>
    <s v="ชาย"/>
    <n v="5"/>
    <n v="0"/>
    <s v="ไม่ทราบอาชีพ/ในปกครอง"/>
    <s v="ไม่ระบุบ้านเลขที่"/>
    <x v="1"/>
    <x v="367"/>
    <x v="141"/>
    <x v="11"/>
    <s v="เกษตรวิสัย"/>
    <d v="2020-06-27T00:00:00"/>
    <d v="2020-07-01T00:00:00"/>
    <m/>
    <d v="2020-01-05T00:00:00"/>
    <x v="7"/>
    <n v="25"/>
  </r>
  <r>
    <n v="24601"/>
    <s v="66.Dengue fever"/>
    <s v="เจษฎา รุ่งศรีรัตน์"/>
    <s v="5509130"/>
    <s v="ชาย"/>
    <n v="17"/>
    <n v="11"/>
    <s v="นักเรียน"/>
    <s v="19"/>
    <x v="12"/>
    <x v="163"/>
    <x v="122"/>
    <x v="8"/>
    <s v="จตุรพักตรพิมาน"/>
    <d v="2020-06-23T00:00:00"/>
    <d v="2020-06-25T00:00:00"/>
    <m/>
    <d v="2020-01-05T00:00:00"/>
    <x v="15"/>
    <n v="25"/>
  </r>
  <r>
    <n v="23501"/>
    <s v="66.Dengue fever"/>
    <s v="เจษฎาพร สังเกต"/>
    <s v="524311"/>
    <s v="หญิง"/>
    <n v="22"/>
    <n v="0"/>
    <s v="รับจ้าง,กรรมกร"/>
    <s v="4"/>
    <x v="13"/>
    <x v="368"/>
    <x v="17"/>
    <x v="3"/>
    <s v="ร้อยเอ็ด"/>
    <d v="2020-06-14T00:00:00"/>
    <d v="2020-06-15T00:00:00"/>
    <m/>
    <d v="2020-01-05T00:00:00"/>
    <x v="4"/>
    <n v="24"/>
  </r>
  <r>
    <n v="42063"/>
    <s v="66.Dengue fever"/>
    <s v="เดชาวัฒ ชัยรัตน์"/>
    <s v="1181623"/>
    <s v="ชาย"/>
    <n v="25"/>
    <n v="6"/>
    <s v="รับจ้าง,กรรมกร"/>
    <s v="336"/>
    <x v="10"/>
    <x v="369"/>
    <x v="127"/>
    <x v="3"/>
    <s v="ร้อยเอ็ด"/>
    <d v="2020-10-15T00:00:00"/>
    <d v="2020-10-16T00:00:00"/>
    <m/>
    <d v="2020-01-05T00:00:00"/>
    <x v="45"/>
    <n v="41"/>
  </r>
  <r>
    <n v="25428"/>
    <s v="66.Dengue fever"/>
    <s v="เด่นดนัย ใจแก้ว"/>
    <s v="6301500"/>
    <s v="ชาย"/>
    <n v="17"/>
    <n v="0"/>
    <s v="นักเรียน"/>
    <s v="158"/>
    <x v="11"/>
    <x v="189"/>
    <x v="1"/>
    <x v="1"/>
    <s v="เกษตรวิสัย"/>
    <d v="2020-05-22T00:00:00"/>
    <d v="2020-05-25T00:00:00"/>
    <m/>
    <d v="2020-01-05T00:00:00"/>
    <x v="1"/>
    <n v="20"/>
  </r>
  <r>
    <n v="31358"/>
    <s v="66.Dengue fever"/>
    <s v="เตชินท์ ภูมิดง"/>
    <s v="5702772"/>
    <s v="ชาย"/>
    <n v="7"/>
    <n v="0"/>
    <s v="นักเรียน"/>
    <s v="184"/>
    <x v="5"/>
    <x v="370"/>
    <x v="40"/>
    <x v="11"/>
    <s v="ปทุมรัตต์"/>
    <d v="2020-08-04T00:00:00"/>
    <d v="2020-08-09T00:00:00"/>
    <m/>
    <d v="2020-01-05T00:00:00"/>
    <x v="0"/>
    <n v="31"/>
  </r>
  <r>
    <n v="34851"/>
    <s v="66.Dengue fever"/>
    <s v="เตวิชญ์ จานมีชัย"/>
    <s v="5900806"/>
    <s v="ชาย"/>
    <n v="4"/>
    <n v="0"/>
    <s v="ไม่ทราบอาชีพ/ในปกครอง"/>
    <s v="93"/>
    <x v="8"/>
    <x v="136"/>
    <x v="40"/>
    <x v="11"/>
    <s v="ปทุมรัตต์"/>
    <d v="2020-08-23T00:00:00"/>
    <d v="2020-08-29T00:00:00"/>
    <m/>
    <d v="2020-01-05T00:00:00"/>
    <x v="2"/>
    <n v="34"/>
  </r>
  <r>
    <n v="35159"/>
    <s v="66.Dengue fever"/>
    <s v="เถกิงเกียรติ วงษ์บ้านดู่"/>
    <s v="5202492"/>
    <s v="ชาย"/>
    <n v="11"/>
    <n v="0"/>
    <s v="นักเรียน"/>
    <s v="131"/>
    <x v="8"/>
    <x v="49"/>
    <x v="39"/>
    <x v="11"/>
    <s v="ปทุมรัตต์"/>
    <d v="2020-08-25T00:00:00"/>
    <d v="2020-08-31T00:00:00"/>
    <m/>
    <d v="2020-01-05T00:00:00"/>
    <x v="13"/>
    <n v="34"/>
  </r>
  <r>
    <n v="26070"/>
    <s v="66.Dengue fever"/>
    <s v="เทพประธาน สาเกตุ"/>
    <s v="6001631"/>
    <s v="ชาย"/>
    <n v="3"/>
    <n v="0"/>
    <s v="ไม่ทราบอาชีพ/ในปกครอง"/>
    <s v="6"/>
    <x v="14"/>
    <x v="246"/>
    <x v="116"/>
    <x v="7"/>
    <s v="เกษตรวิสัย"/>
    <d v="2020-06-20T00:00:00"/>
    <d v="2020-06-24T00:00:00"/>
    <m/>
    <d v="2020-01-05T00:00:00"/>
    <x v="15"/>
    <n v="24"/>
  </r>
  <r>
    <n v="39105"/>
    <s v="66.Dengue fever"/>
    <s v="เทวา จงเทพ"/>
    <s v="000127155"/>
    <s v="ชาย"/>
    <n v="13"/>
    <n v="8"/>
    <s v="นักเรียน"/>
    <s v="210"/>
    <x v="11"/>
    <x v="146"/>
    <x v="36"/>
    <x v="17"/>
    <s v="เสลภูมิ"/>
    <d v="2020-09-28T00:00:00"/>
    <d v="2020-09-28T00:00:00"/>
    <m/>
    <d v="2020-01-05T00:00:00"/>
    <x v="10"/>
    <n v="39"/>
  </r>
  <r>
    <n v="18379"/>
    <s v="66.Dengue fever"/>
    <s v="เนตรชนก นวลมณี"/>
    <s v="114738"/>
    <s v="หญิง"/>
    <n v="30"/>
    <n v="4"/>
    <s v="ข้าราชการ"/>
    <s v="52/8"/>
    <x v="12"/>
    <x v="264"/>
    <x v="21"/>
    <x v="3"/>
    <s v="ร้อยเอ็ด"/>
    <d v="2020-04-28T00:00:00"/>
    <d v="2020-04-29T00:00:00"/>
    <m/>
    <d v="2020-01-05T00:00:00"/>
    <x v="27"/>
    <n v="17"/>
  </r>
  <r>
    <n v="25432"/>
    <s v="66.Dengue fever"/>
    <s v="เนตรชนก ผิวแดง"/>
    <s v="9046"/>
    <s v="หญิง"/>
    <n v="22"/>
    <n v="0"/>
    <s v="รับจ้าง,กรรมกร"/>
    <s v="224"/>
    <x v="1"/>
    <x v="89"/>
    <x v="15"/>
    <x v="7"/>
    <s v="เกษตรวิสัย"/>
    <d v="2020-05-29T00:00:00"/>
    <d v="2020-06-03T00:00:00"/>
    <m/>
    <d v="2020-01-05T00:00:00"/>
    <x v="8"/>
    <n v="21"/>
  </r>
  <r>
    <n v="35907"/>
    <s v="66.Dengue fever"/>
    <s v="เนตรดาว จำปาทอง"/>
    <s v="4503043"/>
    <s v="หญิง"/>
    <n v="18"/>
    <n v="0"/>
    <s v="นักเรียน"/>
    <s v="180"/>
    <x v="2"/>
    <x v="50"/>
    <x v="40"/>
    <x v="11"/>
    <s v="ปทุมรัตต์"/>
    <d v="2020-09-01T00:00:00"/>
    <d v="2020-09-05T00:00:00"/>
    <m/>
    <d v="2020-01-05T00:00:00"/>
    <x v="13"/>
    <n v="35"/>
  </r>
  <r>
    <n v="11397"/>
    <s v="66.Dengue fever"/>
    <s v="เนตรนภา โพธิชัย"/>
    <s v="0065580"/>
    <s v="หญิง"/>
    <n v="14"/>
    <n v="5"/>
    <s v="นักเรียน"/>
    <s v="118"/>
    <x v="8"/>
    <x v="68"/>
    <x v="51"/>
    <x v="10"/>
    <s v="ธวัชบุรี"/>
    <d v="2020-02-25T00:00:00"/>
    <d v="2020-02-29T00:00:00"/>
    <m/>
    <d v="2020-01-05T00:00:00"/>
    <x v="19"/>
    <n v="8"/>
  </r>
  <r>
    <n v="31877"/>
    <s v="66.Dengue fever"/>
    <s v="เนตรนภา ไชยพร"/>
    <s v="924340"/>
    <s v="หญิง"/>
    <n v="7"/>
    <n v="1"/>
    <s v="นักเรียน"/>
    <s v="25"/>
    <x v="5"/>
    <x v="62"/>
    <x v="3"/>
    <x v="3"/>
    <s v="ร้อยเอ็ด"/>
    <d v="2020-08-06T00:00:00"/>
    <d v="2020-08-10T00:00:00"/>
    <m/>
    <d v="2020-01-05T00:00:00"/>
    <x v="0"/>
    <n v="31"/>
  </r>
  <r>
    <n v="35327"/>
    <s v="66.Dengue fever"/>
    <s v="เบญจพร ภูมิลี"/>
    <s v="6200303"/>
    <s v="หญิง"/>
    <n v="11"/>
    <n v="0"/>
    <s v="นักเรียน"/>
    <s v="94"/>
    <x v="0"/>
    <x v="371"/>
    <x v="122"/>
    <x v="8"/>
    <s v="เมืองสรวง"/>
    <d v="2020-08-28T00:00:00"/>
    <d v="2020-08-31T00:00:00"/>
    <m/>
    <d v="2020-01-05T00:00:00"/>
    <x v="13"/>
    <n v="34"/>
  </r>
  <r>
    <n v="28695"/>
    <s v="66.Dengue fever"/>
    <s v="เบญจพล คลังบุตร"/>
    <s v="978070"/>
    <s v="ชาย"/>
    <n v="21"/>
    <n v="4"/>
    <s v="รับจ้าง,กรรมกร"/>
    <s v="114/1"/>
    <x v="10"/>
    <x v="277"/>
    <x v="21"/>
    <x v="3"/>
    <s v="ร้อยเอ็ด"/>
    <d v="2020-07-15T00:00:00"/>
    <d v="2020-07-20T00:00:00"/>
    <m/>
    <d v="2020-01-05T00:00:00"/>
    <x v="11"/>
    <n v="28"/>
  </r>
  <r>
    <n v="35906"/>
    <s v="66.Dengue fever"/>
    <s v="เบญจวรรณ  ทองปลิว"/>
    <s v="5503560"/>
    <s v="หญิง"/>
    <n v="10"/>
    <n v="0"/>
    <s v="นักเรียน"/>
    <s v="99"/>
    <x v="10"/>
    <x v="30"/>
    <x v="25"/>
    <x v="11"/>
    <s v="ปทุมรัตต์"/>
    <d v="2020-09-01T00:00:00"/>
    <d v="2020-09-04T00:00:00"/>
    <m/>
    <d v="2020-01-05T00:00:00"/>
    <x v="13"/>
    <n v="35"/>
  </r>
  <r>
    <n v="21250"/>
    <s v="66.Dengue fever"/>
    <s v="เบญจวรรณ พิทักษ์"/>
    <s v="000137548"/>
    <s v="หญิง"/>
    <n v="14"/>
    <n v="7"/>
    <s v="นักเรียน"/>
    <s v="16"/>
    <x v="6"/>
    <x v="19"/>
    <x v="19"/>
    <x v="5"/>
    <s v="โพนทอง"/>
    <d v="2020-05-24T00:00:00"/>
    <d v="2020-05-28T00:00:00"/>
    <m/>
    <d v="2020-01-05T00:00:00"/>
    <x v="1"/>
    <n v="21"/>
  </r>
  <r>
    <n v="30319"/>
    <s v="66.Dengue fever"/>
    <s v="เบญจวรรณ อินทุนนท์"/>
    <s v="5803051"/>
    <s v="หญิง"/>
    <n v="19"/>
    <n v="3"/>
    <s v="นักเรียน"/>
    <s v="32"/>
    <x v="5"/>
    <x v="322"/>
    <x v="41"/>
    <x v="13"/>
    <s v="เมืองสรวง"/>
    <d v="2020-07-23T00:00:00"/>
    <d v="2020-07-27T00:00:00"/>
    <m/>
    <d v="2020-01-05T00:00:00"/>
    <x v="18"/>
    <n v="29"/>
  </r>
  <r>
    <n v="34091"/>
    <s v="66.Dengue fever"/>
    <s v="เบน พลนัน"/>
    <s v="94275"/>
    <s v="หญิง"/>
    <n v="45"/>
    <n v="0"/>
    <s v="เกษตร"/>
    <s v="174"/>
    <x v="7"/>
    <x v="372"/>
    <x v="50"/>
    <x v="3"/>
    <s v="ร้อยเอ็ด"/>
    <d v="2020-08-15T00:00:00"/>
    <d v="2020-08-17T00:00:00"/>
    <m/>
    <d v="2020-01-05T00:00:00"/>
    <x v="21"/>
    <n v="32"/>
  </r>
  <r>
    <n v="27702"/>
    <s v="66.Dengue fever"/>
    <s v="เปรมิกา โกนกระโทก"/>
    <m/>
    <s v="หญิง"/>
    <n v="3"/>
    <n v="0"/>
    <s v="ไม่ทราบอาชีพ/ในปกครอง"/>
    <s v="80"/>
    <x v="9"/>
    <x v="373"/>
    <x v="142"/>
    <x v="17"/>
    <s v="เสลภูมิ"/>
    <d v="2020-07-07T00:00:00"/>
    <d v="2020-07-11T00:00:00"/>
    <m/>
    <d v="2020-01-05T00:00:00"/>
    <x v="12"/>
    <n v="27"/>
  </r>
  <r>
    <n v="27000"/>
    <s v="66.Dengue fever"/>
    <s v="เพชราภรณ์ ภิบาล"/>
    <s v="5407371"/>
    <s v="หญิง"/>
    <n v="9"/>
    <n v="11"/>
    <s v="นักเรียน"/>
    <s v="11"/>
    <x v="9"/>
    <x v="374"/>
    <x v="104"/>
    <x v="8"/>
    <s v="จตุรพักตรพิมาน"/>
    <d v="2020-07-13T00:00:00"/>
    <d v="2020-07-13T00:00:00"/>
    <m/>
    <d v="2020-01-05T00:00:00"/>
    <x v="9"/>
    <n v="28"/>
  </r>
  <r>
    <n v="16560"/>
    <s v="66.Dengue fever"/>
    <s v="เพรียว สุขดี"/>
    <s v="105505"/>
    <s v="หญิง"/>
    <n v="43"/>
    <n v="0"/>
    <s v="งานบ้าน"/>
    <s v="31"/>
    <x v="10"/>
    <x v="63"/>
    <x v="55"/>
    <x v="3"/>
    <s v="ร้อยเอ็ด"/>
    <d v="2020-03-28T00:00:00"/>
    <d v="2020-04-01T00:00:00"/>
    <m/>
    <d v="2020-01-05T00:00:00"/>
    <x v="17"/>
    <n v="12"/>
  </r>
  <r>
    <n v="17326"/>
    <s v="66.Dengue fever"/>
    <s v="เพียงขวัญ คำดอกไม้"/>
    <s v="460002960"/>
    <s v="หญิง"/>
    <n v="17"/>
    <n v="6"/>
    <s v="นักเรียน"/>
    <s v="54"/>
    <x v="14"/>
    <x v="375"/>
    <x v="126"/>
    <x v="9"/>
    <s v="พนมไพร"/>
    <d v="2020-04-20T00:00:00"/>
    <d v="2020-04-20T00:00:00"/>
    <m/>
    <d v="2020-01-05T00:00:00"/>
    <x v="20"/>
    <n v="16"/>
  </r>
  <r>
    <n v="36847"/>
    <s v="66.Dengue fever"/>
    <s v="เพื่อนเพชร กิจมานะ"/>
    <s v="1022118"/>
    <s v="ชาย"/>
    <n v="6"/>
    <n v="9"/>
    <s v="นักเรียน"/>
    <s v="41"/>
    <x v="16"/>
    <x v="333"/>
    <x v="50"/>
    <x v="3"/>
    <s v="ร้อยเอ็ด"/>
    <d v="2020-09-07T00:00:00"/>
    <d v="2020-09-09T00:00:00"/>
    <m/>
    <d v="2020-01-05T00:00:00"/>
    <x v="5"/>
    <n v="36"/>
  </r>
  <r>
    <n v="22123"/>
    <s v="66.Dengue fever"/>
    <s v="เฟื่องลดา ศิริบูรณ์"/>
    <s v="550001960"/>
    <s v="หญิง"/>
    <n v="19"/>
    <n v="8"/>
    <s v="นักเรียน"/>
    <s v="87/3"/>
    <x v="13"/>
    <x v="195"/>
    <x v="20"/>
    <x v="9"/>
    <s v="พนมไพร"/>
    <d v="2020-05-31T00:00:00"/>
    <d v="2020-06-04T00:00:00"/>
    <m/>
    <d v="2020-01-05T00:00:00"/>
    <x v="8"/>
    <n v="22"/>
  </r>
  <r>
    <n v="20600"/>
    <s v="66.Dengue fever"/>
    <s v="เมธาสิทธิ์ จารย์รัตน์"/>
    <s v="550001595"/>
    <s v="ชาย"/>
    <n v="20"/>
    <n v="8"/>
    <s v="นักเรียน"/>
    <s v="142"/>
    <x v="14"/>
    <x v="175"/>
    <x v="20"/>
    <x v="9"/>
    <s v="พนมไพร"/>
    <d v="2020-05-21T00:00:00"/>
    <d v="2020-05-22T00:00:00"/>
    <m/>
    <d v="2020-01-05T00:00:00"/>
    <x v="6"/>
    <n v="20"/>
  </r>
  <r>
    <n v="28635"/>
    <s v="66.Dengue fever"/>
    <s v="เมธาสิทธิ์ ชนะโชติ"/>
    <m/>
    <s v="ชาย"/>
    <n v="7"/>
    <n v="0"/>
    <s v="นักเรียน"/>
    <s v="1"/>
    <x v="14"/>
    <x v="376"/>
    <x v="143"/>
    <x v="4"/>
    <s v="เสลภูมิ"/>
    <d v="2020-07-19T00:00:00"/>
    <d v="2020-07-20T00:00:00"/>
    <m/>
    <d v="2020-01-05T00:00:00"/>
    <x v="11"/>
    <n v="29"/>
  </r>
  <r>
    <n v="23009"/>
    <s v="66.Dengue fever"/>
    <s v="เมธิณี พรมท้าว"/>
    <s v="450047246"/>
    <s v="หญิง"/>
    <n v="23"/>
    <n v="5"/>
    <s v="รับจ้าง,กรรมกร"/>
    <s v="49"/>
    <x v="13"/>
    <x v="195"/>
    <x v="20"/>
    <x v="9"/>
    <s v="พนมไพร"/>
    <d v="2020-06-10T00:00:00"/>
    <d v="2020-06-14T00:00:00"/>
    <m/>
    <d v="2020-01-05T00:00:00"/>
    <x v="4"/>
    <n v="23"/>
  </r>
  <r>
    <n v="37335"/>
    <s v="66.Dengue fever"/>
    <s v="เมษา วุฒิยา"/>
    <s v="000189938"/>
    <s v="หญิง"/>
    <n v="9"/>
    <n v="4"/>
    <s v="นักเรียน"/>
    <s v="10"/>
    <x v="9"/>
    <x v="377"/>
    <x v="30"/>
    <x v="5"/>
    <s v="โพนทอง"/>
    <d v="2020-09-16T00:00:00"/>
    <d v="2020-09-16T00:00:00"/>
    <m/>
    <d v="2020-01-05T00:00:00"/>
    <x v="32"/>
    <n v="37"/>
  </r>
  <r>
    <n v="25276"/>
    <s v="66.Dengue fever"/>
    <s v="เรียน มลิมาศ"/>
    <s v="5800236"/>
    <s v="ชาย"/>
    <n v="79"/>
    <n v="0"/>
    <s v="เกษตร"/>
    <s v="29"/>
    <x v="5"/>
    <x v="378"/>
    <x v="65"/>
    <x v="19"/>
    <s v="เมืองสรวง"/>
    <d v="2020-06-18T00:00:00"/>
    <d v="2020-06-25T00:00:00"/>
    <m/>
    <d v="2020-01-05T00:00:00"/>
    <x v="15"/>
    <n v="24"/>
  </r>
  <r>
    <n v="40496"/>
    <s v="66.Dengue fever"/>
    <s v="เรืองรุพันธุ์ ศูนเจิม"/>
    <s v="161115"/>
    <s v="ชาย"/>
    <n v="12"/>
    <n v="0"/>
    <s v="นักเรียน"/>
    <s v="10"/>
    <x v="13"/>
    <x v="196"/>
    <x v="16"/>
    <x v="7"/>
    <s v="เกษตรวิสัย"/>
    <d v="2020-09-30T00:00:00"/>
    <d v="2020-10-03T00:00:00"/>
    <m/>
    <d v="2020-01-05T00:00:00"/>
    <x v="10"/>
    <n v="39"/>
  </r>
  <r>
    <n v="15668"/>
    <s v="66.Dengue fever"/>
    <s v="เรืองศักดิ์ ฉิมนอก"/>
    <s v="000142063"/>
    <s v="ชาย"/>
    <n v="13"/>
    <n v="11"/>
    <s v="นักเรียน"/>
    <s v="111"/>
    <x v="5"/>
    <x v="294"/>
    <x v="128"/>
    <x v="5"/>
    <s v="โพนทอง"/>
    <d v="2020-03-30T00:00:00"/>
    <d v="2020-03-31T00:00:00"/>
    <m/>
    <d v="2020-01-05T00:00:00"/>
    <x v="17"/>
    <n v="13"/>
  </r>
  <r>
    <n v="21232"/>
    <s v="66.Dengue fever"/>
    <s v="เลิง มูลลา"/>
    <s v="440072775"/>
    <s v="ชาย"/>
    <n v="72"/>
    <n v="0"/>
    <s v="เกษตร"/>
    <s v="72"/>
    <x v="7"/>
    <x v="52"/>
    <x v="42"/>
    <x v="1"/>
    <s v="สุวรรณภูมิ"/>
    <d v="2020-05-11T00:00:00"/>
    <d v="2020-05-15T00:00:00"/>
    <m/>
    <d v="2020-01-05T00:00:00"/>
    <x v="22"/>
    <n v="19"/>
  </r>
  <r>
    <n v="38113"/>
    <s v="66.Dengue fever"/>
    <s v="เศรษฐวุฒิ เสาวะพาน"/>
    <s v="568342"/>
    <s v="ชาย"/>
    <n v="14"/>
    <n v="9"/>
    <s v="นักเรียน"/>
    <s v="19/6"/>
    <x v="10"/>
    <x v="277"/>
    <x v="21"/>
    <x v="3"/>
    <s v="ร้อยเอ็ด"/>
    <d v="2020-09-12T00:00:00"/>
    <d v="2020-09-14T00:00:00"/>
    <m/>
    <d v="2020-01-05T00:00:00"/>
    <x v="32"/>
    <n v="36"/>
  </r>
  <r>
    <n v="27467"/>
    <s v="66.Dengue fever"/>
    <s v="เสฏฐวุฒิ รัตนัง"/>
    <s v="896329"/>
    <s v="ชาย"/>
    <n v="9"/>
    <n v="9"/>
    <s v="นักเรียน"/>
    <s v="63"/>
    <x v="0"/>
    <x v="166"/>
    <x v="17"/>
    <x v="3"/>
    <s v="ร้อยเอ็ด"/>
    <d v="2020-07-04T00:00:00"/>
    <d v="2020-07-08T00:00:00"/>
    <m/>
    <d v="2020-01-05T00:00:00"/>
    <x v="12"/>
    <n v="26"/>
  </r>
  <r>
    <n v="13297"/>
    <s v="66.Dengue fever"/>
    <s v="เสาวภา สังเกตุกิจ"/>
    <s v="175413"/>
    <s v="หญิง"/>
    <n v="10"/>
    <n v="7"/>
    <s v="นักเรียน"/>
    <s v="74"/>
    <x v="14"/>
    <x v="108"/>
    <x v="71"/>
    <x v="5"/>
    <s v="โพนทอง"/>
    <d v="2020-03-07T00:00:00"/>
    <d v="2020-03-12T00:00:00"/>
    <m/>
    <d v="2020-01-05T00:00:00"/>
    <x v="43"/>
    <n v="9"/>
  </r>
  <r>
    <n v="27146"/>
    <s v="66.Dengue fever"/>
    <s v="เสาวรักษ์ ตะระรัมย์"/>
    <s v="000191749"/>
    <s v="หญิง"/>
    <n v="12"/>
    <n v="1"/>
    <s v="นักเรียน"/>
    <s v="4"/>
    <x v="16"/>
    <x v="379"/>
    <x v="143"/>
    <x v="4"/>
    <s v="เสลภูมิ"/>
    <d v="2020-07-12T00:00:00"/>
    <d v="2020-07-12T00:00:00"/>
    <m/>
    <d v="2020-01-05T00:00:00"/>
    <x v="9"/>
    <n v="28"/>
  </r>
  <r>
    <n v="28698"/>
    <s v="66.Dengue fever"/>
    <s v="เหมรัต เพชรนาดี"/>
    <s v="1101585"/>
    <s v="ชาย"/>
    <n v="19"/>
    <n v="11"/>
    <s v="นักเรียน"/>
    <s v="หอพัก สจ.วีระชัย"/>
    <x v="20"/>
    <x v="72"/>
    <x v="34"/>
    <x v="3"/>
    <s v="ร้อยเอ็ด"/>
    <d v="2020-07-16T00:00:00"/>
    <d v="2020-07-17T00:00:00"/>
    <m/>
    <d v="2020-01-05T00:00:00"/>
    <x v="9"/>
    <n v="28"/>
  </r>
  <r>
    <n v="37701"/>
    <s v="66.Dengue fever"/>
    <s v="เอกพงษ์ อุ่นสมัย"/>
    <s v="142855"/>
    <s v="ชาย"/>
    <n v="14"/>
    <n v="0"/>
    <s v="นักเรียน"/>
    <s v="53"/>
    <x v="0"/>
    <x v="380"/>
    <x v="32"/>
    <x v="5"/>
    <s v="โพนทอง"/>
    <d v="2020-09-14T00:00:00"/>
    <d v="2020-09-18T00:00:00"/>
    <m/>
    <d v="2020-01-05T00:00:00"/>
    <x v="32"/>
    <n v="37"/>
  </r>
  <r>
    <n v="20334"/>
    <s v="66.Dengue fever"/>
    <s v="เอกพันธ์ ดอกชะบา"/>
    <s v="96766"/>
    <s v="ชาย"/>
    <n v="24"/>
    <n v="4"/>
    <s v="รับจ้าง,กรรมกร"/>
    <s v="238"/>
    <x v="6"/>
    <x v="287"/>
    <x v="128"/>
    <x v="5"/>
    <s v="โพนทอง"/>
    <d v="2020-05-18T00:00:00"/>
    <d v="2020-05-20T00:00:00"/>
    <m/>
    <d v="2020-01-05T00:00:00"/>
    <x v="6"/>
    <n v="20"/>
  </r>
  <r>
    <n v="28594"/>
    <s v="66.Dengue fever"/>
    <s v="แจ่มใส ชูศรีทอง"/>
    <s v="560003816"/>
    <s v="หญิง"/>
    <n v="27"/>
    <n v="5"/>
    <s v="รับจ้าง,กรรมกร"/>
    <s v="113"/>
    <x v="2"/>
    <x v="2"/>
    <x v="2"/>
    <x v="2"/>
    <s v="จุรีเวช"/>
    <d v="2020-07-16T00:00:00"/>
    <d v="2020-07-16T00:00:00"/>
    <m/>
    <d v="2020-01-05T00:00:00"/>
    <x v="9"/>
    <n v="28"/>
  </r>
  <r>
    <n v="35687"/>
    <s v="66.Dengue fever"/>
    <s v="แทนพร ศรีฉายา"/>
    <s v="510003210"/>
    <s v="ชาย"/>
    <n v="18"/>
    <n v="2"/>
    <s v="นักเรียน"/>
    <s v="44"/>
    <x v="0"/>
    <x v="381"/>
    <x v="20"/>
    <x v="9"/>
    <s v="พนมไพร"/>
    <d v="2020-09-05T00:00:00"/>
    <d v="2020-09-05T00:00:00"/>
    <m/>
    <d v="2020-01-05T00:00:00"/>
    <x v="13"/>
    <n v="35"/>
  </r>
  <r>
    <n v="13832"/>
    <s v="66.Dengue fever"/>
    <s v="แพรพรรณ วินทะไชย"/>
    <s v="377984"/>
    <s v="หญิง"/>
    <n v="17"/>
    <n v="11"/>
    <s v="นักเรียน"/>
    <s v="10"/>
    <x v="7"/>
    <x v="198"/>
    <x v="57"/>
    <x v="3"/>
    <s v="ร้อยเอ็ด"/>
    <d v="2020-03-08T00:00:00"/>
    <d v="2020-03-11T00:00:00"/>
    <m/>
    <d v="2020-01-05T00:00:00"/>
    <x v="43"/>
    <n v="10"/>
  </r>
  <r>
    <n v="19712"/>
    <s v="66.Dengue fever"/>
    <s v="แพรวพรรณ สัตนาโค"/>
    <s v="0119427"/>
    <s v="หญิง"/>
    <n v="24"/>
    <n v="9"/>
    <s v="เกษตร"/>
    <s v="140"/>
    <x v="6"/>
    <x v="99"/>
    <x v="46"/>
    <x v="10"/>
    <s v="ธวัชบุรี"/>
    <d v="2020-05-14T00:00:00"/>
    <d v="2020-05-14T00:00:00"/>
    <m/>
    <d v="2020-01-05T00:00:00"/>
    <x v="22"/>
    <n v="19"/>
  </r>
  <r>
    <n v="28628"/>
    <s v="66.Dengue fever"/>
    <s v="แพรวา ธนะมูล"/>
    <s v="000160140"/>
    <s v="หญิง"/>
    <n v="12"/>
    <n v="6"/>
    <s v="นักเรียน"/>
    <s v="47"/>
    <x v="13"/>
    <x v="382"/>
    <x v="6"/>
    <x v="5"/>
    <s v="โพนทอง"/>
    <d v="2020-07-20T00:00:00"/>
    <d v="2020-07-22T00:00:00"/>
    <m/>
    <d v="2020-01-05T00:00:00"/>
    <x v="11"/>
    <n v="29"/>
  </r>
  <r>
    <n v="26067"/>
    <s v="66.Dengue fever"/>
    <s v="แสงตะวัน จรัญกลาง"/>
    <s v="5602448"/>
    <s v="ชาย"/>
    <n v="7"/>
    <n v="0"/>
    <s v="นักเรียน"/>
    <s v="185"/>
    <x v="14"/>
    <x v="246"/>
    <x v="116"/>
    <x v="7"/>
    <s v="เกษตรวิสัย"/>
    <d v="2020-06-10T00:00:00"/>
    <d v="2020-06-16T00:00:00"/>
    <m/>
    <d v="2020-01-05T00:00:00"/>
    <x v="4"/>
    <n v="23"/>
  </r>
  <r>
    <n v="32400"/>
    <s v="66.Dengue fever"/>
    <s v="โกศล มามี"/>
    <s v="000112544"/>
    <s v="ชาย"/>
    <n v="27"/>
    <n v="9"/>
    <s v="รับจ้าง,กรรมกร"/>
    <s v="123"/>
    <x v="8"/>
    <x v="134"/>
    <x v="101"/>
    <x v="17"/>
    <s v="เสลภูมิ"/>
    <d v="2020-08-14T00:00:00"/>
    <d v="2020-08-14T00:00:00"/>
    <m/>
    <d v="2020-01-05T00:00:00"/>
    <x v="0"/>
    <n v="32"/>
  </r>
  <r>
    <n v="37135"/>
    <s v="66.Dengue fever"/>
    <s v="โชคดี ชมภูวิเศษ"/>
    <s v="347487"/>
    <s v="ชาย"/>
    <n v="39"/>
    <n v="2"/>
    <s v="รับจ้าง,กรรมกร"/>
    <s v="33/1"/>
    <x v="14"/>
    <x v="27"/>
    <x v="24"/>
    <x v="6"/>
    <s v="ร้อยเอ็ด"/>
    <d v="2020-09-07T00:00:00"/>
    <d v="2020-09-11T00:00:00"/>
    <m/>
    <d v="2020-01-05T00:00:00"/>
    <x v="5"/>
    <n v="36"/>
  </r>
  <r>
    <n v="34705"/>
    <s v="66.Dengue fever"/>
    <s v="โชติวิภู จูมพลา"/>
    <s v="913863"/>
    <s v="ชาย"/>
    <n v="9"/>
    <n v="1"/>
    <s v="นักเรียน"/>
    <s v="109"/>
    <x v="10"/>
    <x v="383"/>
    <x v="8"/>
    <x v="3"/>
    <s v="ร้อยเอ็ด"/>
    <d v="2020-08-20T00:00:00"/>
    <d v="2020-08-24T00:00:00"/>
    <m/>
    <d v="2020-01-05T00:00:00"/>
    <x v="2"/>
    <n v="33"/>
  </r>
  <r>
    <n v="34219"/>
    <s v="66.Dengue fever"/>
    <s v="ไกรวิชญ์ พาโพพันธ์"/>
    <s v="5103779"/>
    <s v="ชาย"/>
    <n v="12"/>
    <n v="0"/>
    <s v="นักเรียน"/>
    <s v="238"/>
    <x v="2"/>
    <x v="50"/>
    <x v="40"/>
    <x v="11"/>
    <s v="ปทุมรัตต์"/>
    <d v="2020-08-23T00:00:00"/>
    <d v="2020-08-25T00:00:00"/>
    <m/>
    <d v="2020-01-05T00:00:00"/>
    <x v="2"/>
    <n v="34"/>
  </r>
  <r>
    <n v="19235"/>
    <s v="66.Dengue fever"/>
    <s v="ไพรวรรณ์ เสนาะสันต์"/>
    <s v="35585"/>
    <s v="ชาย"/>
    <n v="41"/>
    <n v="0"/>
    <s v="รับจ้าง,กรรมกร"/>
    <s v="73"/>
    <x v="0"/>
    <x v="166"/>
    <x v="17"/>
    <x v="3"/>
    <s v="ร้อยเอ็ด"/>
    <d v="2020-05-08T00:00:00"/>
    <d v="2020-05-10T00:00:00"/>
    <m/>
    <d v="2020-01-05T00:00:00"/>
    <x v="22"/>
    <n v="18"/>
  </r>
  <r>
    <n v="33808"/>
    <s v="66.Dengue fever"/>
    <s v="ไพลิน  พันธ์ทอง"/>
    <s v="4436972"/>
    <s v="หญิง"/>
    <n v="21"/>
    <n v="0"/>
    <s v="เกษตร"/>
    <s v="31"/>
    <x v="2"/>
    <x v="50"/>
    <x v="40"/>
    <x v="11"/>
    <s v="ปทุมรัตต์"/>
    <d v="2020-08-19T00:00:00"/>
    <d v="2020-08-23T00:00:00"/>
    <m/>
    <d v="2020-01-05T00:00:00"/>
    <x v="2"/>
    <n v="33"/>
  </r>
  <r>
    <n v="28268"/>
    <s v="66.Dengue fever"/>
    <s v="ไอริสา อารีเอื้อ"/>
    <s v="653954"/>
    <s v="หญิง"/>
    <n v="13"/>
    <n v="0"/>
    <s v="นักเรียน"/>
    <s v="97"/>
    <x v="14"/>
    <x v="27"/>
    <x v="24"/>
    <x v="6"/>
    <s v="ร้อยเอ็ด"/>
    <d v="2020-07-13T00:00:00"/>
    <d v="2020-07-14T00:00:00"/>
    <m/>
    <d v="2020-01-05T00:00:00"/>
    <x v="9"/>
    <n v="28"/>
  </r>
  <r>
    <n v="29983"/>
    <s v="66.Dengue fever"/>
    <s v="ไอลัดดา สงคราม"/>
    <s v="1174162"/>
    <s v="หญิง"/>
    <n v="31"/>
    <n v="0"/>
    <s v="รับจ้าง,กรรมกร"/>
    <s v="บ้านพักตำรวจ"/>
    <x v="9"/>
    <x v="384"/>
    <x v="20"/>
    <x v="9"/>
    <s v="ร้อยเอ็ด"/>
    <d v="2020-07-25T00:00:00"/>
    <d v="2020-07-27T00:00:00"/>
    <m/>
    <d v="2020-01-05T00:00:00"/>
    <x v="18"/>
    <n v="29"/>
  </r>
  <r>
    <n v="25327"/>
    <s v="66.Dengue fever"/>
    <s v="กชกร สิ่วสำแดง"/>
    <m/>
    <s v="หญิง"/>
    <n v="8"/>
    <n v="0"/>
    <s v="นักเรียน"/>
    <s v="41"/>
    <x v="7"/>
    <x v="151"/>
    <x v="138"/>
    <x v="17"/>
    <s v="เสลภูมิ"/>
    <d v="2020-05-27T00:00:00"/>
    <d v="2020-06-01T00:00:00"/>
    <m/>
    <d v="2020-01-05T00:00:00"/>
    <x v="8"/>
    <n v="21"/>
  </r>
  <r>
    <n v="30960"/>
    <s v="66.Dengue fever"/>
    <s v="กตัญญู อาจหาญ"/>
    <s v="000177656"/>
    <s v="ชาย"/>
    <n v="9"/>
    <n v="3"/>
    <s v="นักเรียน"/>
    <s v="3"/>
    <x v="5"/>
    <x v="146"/>
    <x v="36"/>
    <x v="17"/>
    <s v="เสลภูมิ"/>
    <d v="2020-08-06T00:00:00"/>
    <d v="2020-08-06T00:00:00"/>
    <m/>
    <d v="2020-01-05T00:00:00"/>
    <x v="26"/>
    <n v="31"/>
  </r>
  <r>
    <n v="21082"/>
    <s v="66.Dengue fever"/>
    <s v="กนกกร ปฐมทอง"/>
    <m/>
    <s v="หญิง"/>
    <n v="5"/>
    <n v="0"/>
    <s v="ไม่ทราบอาชีพ/ในปกครอง"/>
    <s v="6 6"/>
    <x v="9"/>
    <x v="191"/>
    <x v="19"/>
    <x v="5"/>
    <s v="ร้อยเอ็ดธนบุรี"/>
    <d v="2020-05-24T00:00:00"/>
    <d v="2020-05-26T00:00:00"/>
    <m/>
    <d v="2020-01-05T00:00:00"/>
    <x v="1"/>
    <n v="21"/>
  </r>
  <r>
    <n v="15831"/>
    <s v="66.Dengue fever"/>
    <s v="กนกณัฐ วันทอง"/>
    <s v="000230433"/>
    <s v="หญิง"/>
    <n v="9"/>
    <n v="5"/>
    <s v="นักเรียน"/>
    <s v="79"/>
    <x v="10"/>
    <x v="149"/>
    <x v="84"/>
    <x v="5"/>
    <s v="โพนทอง"/>
    <d v="2020-03-30T00:00:00"/>
    <d v="2020-04-01T00:00:00"/>
    <m/>
    <d v="2020-01-05T00:00:00"/>
    <x v="17"/>
    <n v="13"/>
  </r>
  <r>
    <n v="25337"/>
    <s v="66.Dengue fever"/>
    <s v="กนกพร เครือวงษา"/>
    <m/>
    <s v="หญิง"/>
    <n v="8"/>
    <n v="0"/>
    <s v="นักเรียน"/>
    <s v="5"/>
    <x v="14"/>
    <x v="385"/>
    <x v="138"/>
    <x v="17"/>
    <s v="เสลภูมิ"/>
    <d v="2020-06-22T00:00:00"/>
    <d v="2020-06-25T00:00:00"/>
    <m/>
    <d v="2020-01-05T00:00:00"/>
    <x v="15"/>
    <n v="25"/>
  </r>
  <r>
    <n v="29516"/>
    <s v="66.Dengue fever"/>
    <s v="กนกพร ธาตุทำเล"/>
    <s v="5202568"/>
    <s v="หญิง"/>
    <n v="17"/>
    <n v="11"/>
    <s v="นักเรียน"/>
    <s v="180"/>
    <x v="2"/>
    <x v="386"/>
    <x v="12"/>
    <x v="0"/>
    <s v="หนองพอก"/>
    <d v="2020-07-24T00:00:00"/>
    <d v="2020-07-27T00:00:00"/>
    <m/>
    <d v="2020-01-05T00:00:00"/>
    <x v="18"/>
    <n v="29"/>
  </r>
  <r>
    <n v="29231"/>
    <s v="66.Dengue fever"/>
    <s v="กนกพิชญ์ ทองแจ้ง"/>
    <s v="1042049"/>
    <s v="หญิง"/>
    <n v="6"/>
    <n v="2"/>
    <s v="นักเรียน"/>
    <s v="20"/>
    <x v="11"/>
    <x v="387"/>
    <x v="86"/>
    <x v="3"/>
    <s v="ร้อยเอ็ด"/>
    <d v="2020-07-20T00:00:00"/>
    <d v="2020-07-24T00:00:00"/>
    <m/>
    <d v="2020-01-05T00:00:00"/>
    <x v="11"/>
    <n v="29"/>
  </r>
  <r>
    <n v="23109"/>
    <s v="66.Dengue fever"/>
    <s v="กนกลดา ลาวัลย์"/>
    <s v="1042806"/>
    <s v="หญิง"/>
    <n v="3"/>
    <n v="9"/>
    <s v="ไม่ทราบอาชีพ/ในปกครอง"/>
    <s v="28"/>
    <x v="3"/>
    <x v="3"/>
    <x v="3"/>
    <x v="3"/>
    <s v="ร้อยเอ็ด"/>
    <d v="2020-06-07T00:00:00"/>
    <d v="2020-06-09T00:00:00"/>
    <m/>
    <d v="2020-01-05T00:00:00"/>
    <x v="35"/>
    <n v="23"/>
  </r>
  <r>
    <n v="25480"/>
    <s v="66.Dengue fever"/>
    <s v="กนกวรรณ เครื่องเทศ"/>
    <s v="630000712"/>
    <s v="หญิง"/>
    <n v="11"/>
    <n v="3"/>
    <s v="นักเรียน"/>
    <s v="97"/>
    <x v="13"/>
    <x v="212"/>
    <x v="1"/>
    <x v="1"/>
    <s v="สุวรรณภูมิ"/>
    <d v="2020-06-12T00:00:00"/>
    <d v="2020-06-16T00:00:00"/>
    <m/>
    <d v="2020-01-05T00:00:00"/>
    <x v="4"/>
    <n v="23"/>
  </r>
  <r>
    <n v="17767"/>
    <s v="66.Dengue fever"/>
    <s v="กนกวรรณ เวียนวงศ์"/>
    <m/>
    <s v="หญิง"/>
    <n v="16"/>
    <n v="0"/>
    <s v="นักเรียน"/>
    <s v="32"/>
    <x v="7"/>
    <x v="260"/>
    <x v="77"/>
    <x v="17"/>
    <s v="เสลภูมิ"/>
    <d v="2020-04-19T00:00:00"/>
    <d v="2020-04-23T00:00:00"/>
    <m/>
    <d v="2020-01-05T00:00:00"/>
    <x v="20"/>
    <n v="16"/>
  </r>
  <r>
    <n v="19756"/>
    <s v="66.Dengue fever"/>
    <s v="กนกวรรณ สุขกมล"/>
    <s v="1000219"/>
    <s v="หญิง"/>
    <n v="29"/>
    <n v="2"/>
    <s v="เกษตร"/>
    <s v="3"/>
    <x v="7"/>
    <x v="388"/>
    <x v="144"/>
    <x v="14"/>
    <s v="ร้อยเอ็ด"/>
    <d v="2020-05-04T00:00:00"/>
    <d v="2020-05-09T00:00:00"/>
    <m/>
    <d v="2020-01-05T00:00:00"/>
    <x v="14"/>
    <n v="18"/>
  </r>
  <r>
    <n v="32435"/>
    <s v="66.Dengue fever"/>
    <s v="กมลเทพ ผาสีกาย"/>
    <s v="000209009"/>
    <s v="ชาย"/>
    <n v="3"/>
    <n v="10"/>
    <s v="ไม่ทราบอาชีพ/ในปกครอง"/>
    <s v="230"/>
    <x v="5"/>
    <x v="389"/>
    <x v="145"/>
    <x v="17"/>
    <s v="เสลภูมิ"/>
    <d v="2020-08-12T00:00:00"/>
    <d v="2020-08-12T00:00:00"/>
    <m/>
    <d v="2020-01-05T00:00:00"/>
    <x v="0"/>
    <n v="32"/>
  </r>
  <r>
    <n v="37469"/>
    <s v="66.Dengue fever"/>
    <s v="กมลพัฒน์ ทองบุญ"/>
    <s v="550000894"/>
    <s v="หญิง"/>
    <n v="9"/>
    <n v="11"/>
    <s v="นักเรียน"/>
    <s v="134"/>
    <x v="2"/>
    <x v="234"/>
    <x v="113"/>
    <x v="9"/>
    <s v="พนมไพร"/>
    <d v="2020-09-11T00:00:00"/>
    <d v="2020-09-16T00:00:00"/>
    <m/>
    <d v="2020-01-05T00:00:00"/>
    <x v="32"/>
    <n v="36"/>
  </r>
  <r>
    <n v="26198"/>
    <s v="66.Dengue fever"/>
    <s v="กมลรัตน์ อุทาอรรถ"/>
    <m/>
    <s v="หญิง"/>
    <n v="9"/>
    <n v="0"/>
    <s v="นักเรียน"/>
    <s v="18"/>
    <x v="16"/>
    <x v="39"/>
    <x v="138"/>
    <x v="17"/>
    <s v="เสลภูมิ"/>
    <d v="2020-07-06T00:00:00"/>
    <d v="2020-07-08T00:00:00"/>
    <m/>
    <d v="2020-01-05T00:00:00"/>
    <x v="12"/>
    <n v="27"/>
  </r>
  <r>
    <n v="30802"/>
    <s v="66.Dengue fever"/>
    <s v="กรเพชร ภักดิ์บุรุษ"/>
    <s v="440968"/>
    <s v="ชาย"/>
    <n v="17"/>
    <n v="0"/>
    <s v="นักเรียน"/>
    <s v="8  ทองทวี"/>
    <x v="9"/>
    <x v="21"/>
    <x v="21"/>
    <x v="3"/>
    <s v="ร้อยเอ็ด"/>
    <d v="2020-07-30T00:00:00"/>
    <d v="2020-08-02T00:00:00"/>
    <m/>
    <d v="2020-01-05T00:00:00"/>
    <x v="26"/>
    <n v="30"/>
  </r>
  <r>
    <n v="28768"/>
    <s v="66.Dengue fever"/>
    <s v="กรวิชญ์ คงสักบัน"/>
    <s v="5605568"/>
    <s v="ชาย"/>
    <n v="6"/>
    <n v="0"/>
    <s v="นักเรียน"/>
    <s v="58"/>
    <x v="14"/>
    <x v="246"/>
    <x v="116"/>
    <x v="7"/>
    <s v="เกษตรวิสัย"/>
    <d v="2020-07-08T00:00:00"/>
    <d v="2020-07-12T00:00:00"/>
    <m/>
    <d v="2020-01-05T00:00:00"/>
    <x v="9"/>
    <n v="27"/>
  </r>
  <r>
    <n v="16561"/>
    <s v="66.Dengue fever"/>
    <s v="กรานต์พล สารมาตย์"/>
    <s v="1138181"/>
    <s v="ชาย"/>
    <n v="0"/>
    <n v="10"/>
    <s v="ไม่ทราบอาชีพ/ในปกครอง"/>
    <s v="165"/>
    <x v="0"/>
    <x v="390"/>
    <x v="13"/>
    <x v="3"/>
    <s v="ร้อยเอ็ด"/>
    <d v="2020-04-03T00:00:00"/>
    <d v="2020-04-07T00:00:00"/>
    <m/>
    <d v="2020-01-05T00:00:00"/>
    <x v="30"/>
    <n v="13"/>
  </r>
  <r>
    <n v="24248"/>
    <s v="66.Dengue fever"/>
    <s v="กริชติพงษ์ เกตุบุตร"/>
    <s v="0071993"/>
    <s v="ชาย"/>
    <n v="13"/>
    <n v="8"/>
    <s v="นักเรียน"/>
    <s v="82"/>
    <x v="6"/>
    <x v="391"/>
    <x v="37"/>
    <x v="10"/>
    <s v="ธวัชบุรี"/>
    <d v="2020-06-18T00:00:00"/>
    <d v="2020-06-21T00:00:00"/>
    <m/>
    <d v="2020-01-05T00:00:00"/>
    <x v="15"/>
    <n v="24"/>
  </r>
  <r>
    <n v="14165"/>
    <s v="66.Dengue fever"/>
    <s v="กฤชนนท์ ศรีชินราช"/>
    <s v="5404086"/>
    <s v="ชาย"/>
    <n v="8"/>
    <n v="0"/>
    <s v="นักเรียน"/>
    <s v="74"/>
    <x v="8"/>
    <x v="136"/>
    <x v="40"/>
    <x v="11"/>
    <s v="ปทุมรัตต์"/>
    <d v="2020-03-14T00:00:00"/>
    <d v="2020-03-18T00:00:00"/>
    <m/>
    <d v="2020-01-05T00:00:00"/>
    <x v="3"/>
    <n v="10"/>
  </r>
  <r>
    <n v="27680"/>
    <s v="66.Dengue fever"/>
    <s v="กฤชนันต์ พันธ์ภูงา"/>
    <s v="480115187"/>
    <s v="ชาย"/>
    <n v="21"/>
    <n v="10"/>
    <s v="รับจ้าง,กรรมกร"/>
    <s v="38"/>
    <x v="10"/>
    <x v="392"/>
    <x v="10"/>
    <x v="1"/>
    <s v="สุวรรณภูมิ"/>
    <d v="2020-06-30T00:00:00"/>
    <d v="2020-07-04T00:00:00"/>
    <m/>
    <d v="2020-01-05T00:00:00"/>
    <x v="7"/>
    <n v="26"/>
  </r>
  <r>
    <n v="14188"/>
    <s v="66.Dengue fever"/>
    <s v="กฤตนพ พรรคพล"/>
    <s v="000130375"/>
    <s v="ชาย"/>
    <n v="15"/>
    <n v="10"/>
    <s v="นักเรียน"/>
    <s v="120"/>
    <x v="0"/>
    <x v="148"/>
    <x v="30"/>
    <x v="5"/>
    <s v="โพนทอง"/>
    <d v="2020-03-17T00:00:00"/>
    <d v="2020-03-20T00:00:00"/>
    <m/>
    <d v="2020-01-05T00:00:00"/>
    <x v="3"/>
    <n v="11"/>
  </r>
  <r>
    <n v="21084"/>
    <s v="66.Dengue fever"/>
    <s v="กฤตนัย บัวผัน"/>
    <m/>
    <s v="ชาย"/>
    <n v="13"/>
    <n v="0"/>
    <s v="นักเรียน"/>
    <s v="37/1"/>
    <x v="15"/>
    <x v="393"/>
    <x v="125"/>
    <x v="13"/>
    <s v="ร้อยเอ็ดธนบุรี"/>
    <d v="2020-05-22T00:00:00"/>
    <d v="2020-05-27T00:00:00"/>
    <m/>
    <d v="2020-01-05T00:00:00"/>
    <x v="1"/>
    <n v="20"/>
  </r>
  <r>
    <n v="19785"/>
    <s v="66.Dengue fever"/>
    <s v="กฤตนัย มูลลา"/>
    <s v="550167796"/>
    <s v="ชาย"/>
    <n v="8"/>
    <n v="2"/>
    <s v="นักเรียน"/>
    <s v="192"/>
    <x v="9"/>
    <x v="52"/>
    <x v="42"/>
    <x v="1"/>
    <s v="สุวรรณภูมิ"/>
    <d v="2020-04-27T00:00:00"/>
    <d v="2020-05-01T00:00:00"/>
    <m/>
    <d v="2020-01-05T00:00:00"/>
    <x v="27"/>
    <n v="17"/>
  </r>
  <r>
    <n v="20110"/>
    <s v="66.Dengue fever"/>
    <s v="กฤตพาส ราดสาย"/>
    <s v="000192466"/>
    <s v="ชาย"/>
    <n v="13"/>
    <n v="7"/>
    <s v="นักเรียน"/>
    <s v="39"/>
    <x v="12"/>
    <x v="191"/>
    <x v="19"/>
    <x v="5"/>
    <s v="โพนทอง"/>
    <d v="2020-05-15T00:00:00"/>
    <d v="2020-05-18T00:00:00"/>
    <m/>
    <d v="2020-01-05T00:00:00"/>
    <x v="6"/>
    <n v="19"/>
  </r>
  <r>
    <n v="28765"/>
    <s v="66.Dengue fever"/>
    <s v="กฤตยากร ศรีวงค์"/>
    <s v="5904656"/>
    <s v="ชาย"/>
    <n v="3"/>
    <n v="0"/>
    <s v="ไม่ทราบอาชีพ/ในปกครอง"/>
    <s v="96"/>
    <x v="14"/>
    <x v="246"/>
    <x v="116"/>
    <x v="7"/>
    <s v="เกษตรวิสัย"/>
    <d v="2020-07-05T00:00:00"/>
    <d v="2020-07-10T00:00:00"/>
    <m/>
    <d v="2020-01-05T00:00:00"/>
    <x v="12"/>
    <n v="27"/>
  </r>
  <r>
    <n v="32399"/>
    <s v="66.Dengue fever"/>
    <s v="กฤตาณัฐ วรรณสินธุ์"/>
    <s v="000196637"/>
    <s v="หญิง"/>
    <n v="9"/>
    <n v="9"/>
    <s v="นักเรียน"/>
    <s v="169"/>
    <x v="5"/>
    <x v="389"/>
    <x v="145"/>
    <x v="17"/>
    <s v="เสลภูมิ"/>
    <d v="2020-08-13T00:00:00"/>
    <d v="2020-08-13T00:00:00"/>
    <m/>
    <d v="2020-01-05T00:00:00"/>
    <x v="0"/>
    <n v="32"/>
  </r>
  <r>
    <n v="31570"/>
    <s v="66.Dengue fever"/>
    <s v="กฤติพงศ์ ดีพันธ์"/>
    <s v="560005613"/>
    <s v="ชาย"/>
    <n v="7"/>
    <n v="2"/>
    <s v="นักเรียน"/>
    <s v="35"/>
    <x v="14"/>
    <x v="27"/>
    <x v="24"/>
    <x v="6"/>
    <s v="จุรีเวช"/>
    <d v="2020-08-09T00:00:00"/>
    <d v="2020-08-09T00:00:00"/>
    <m/>
    <d v="2020-01-05T00:00:00"/>
    <x v="0"/>
    <n v="32"/>
  </r>
  <r>
    <n v="14056"/>
    <s v="66.Dengue fever"/>
    <s v="กฤษฎา  อัตวิชา"/>
    <s v="237583"/>
    <s v="ชาย"/>
    <n v="3"/>
    <n v="7"/>
    <s v="ไม่ทราบอาชีพ/ในปกครอง"/>
    <s v="96"/>
    <x v="13"/>
    <x v="325"/>
    <x v="85"/>
    <x v="0"/>
    <s v="โพนทอง"/>
    <d v="2020-03-16T00:00:00"/>
    <d v="2020-03-17T00:00:00"/>
    <m/>
    <d v="2020-01-05T00:00:00"/>
    <x v="3"/>
    <n v="11"/>
  </r>
  <r>
    <n v="23566"/>
    <s v="66.Dengue fever"/>
    <s v="กฤษฎา เวียงวิเศษ"/>
    <m/>
    <s v="ชาย"/>
    <n v="12"/>
    <n v="0"/>
    <s v="นักเรียน"/>
    <s v="129"/>
    <x v="10"/>
    <x v="165"/>
    <x v="57"/>
    <x v="3"/>
    <s v="ร้อยเอ็ดธนบุรี"/>
    <d v="2020-06-13T00:00:00"/>
    <d v="2020-06-15T00:00:00"/>
    <m/>
    <d v="2020-01-05T00:00:00"/>
    <x v="4"/>
    <n v="23"/>
  </r>
  <r>
    <n v="22091"/>
    <s v="66.Dengue fever"/>
    <s v="กฤษฎา กองเกิด"/>
    <s v="520150619"/>
    <s v="ชาย"/>
    <n v="11"/>
    <n v="0"/>
    <s v="นักเรียน"/>
    <s v="57"/>
    <x v="16"/>
    <x v="157"/>
    <x v="87"/>
    <x v="1"/>
    <s v="สุวรรณภูมิ"/>
    <d v="2020-05-30T00:00:00"/>
    <d v="2020-06-03T00:00:00"/>
    <m/>
    <d v="2020-01-05T00:00:00"/>
    <x v="8"/>
    <n v="21"/>
  </r>
  <r>
    <n v="24755"/>
    <s v="66.Dengue fever"/>
    <s v="กฤษณะ พลนวน"/>
    <s v="5709148"/>
    <s v="ชาย"/>
    <n v="11"/>
    <n v="10"/>
    <s v="นักเรียน"/>
    <s v="24"/>
    <x v="10"/>
    <x v="18"/>
    <x v="18"/>
    <x v="8"/>
    <s v="จตุรพักตรพิมาน"/>
    <d v="2020-06-23T00:00:00"/>
    <d v="2020-06-24T00:00:00"/>
    <m/>
    <d v="2020-01-05T00:00:00"/>
    <x v="15"/>
    <n v="25"/>
  </r>
  <r>
    <n v="24086"/>
    <s v="66.Dengue fever"/>
    <s v="กลการณ์ ขันนาเลา"/>
    <s v="5405226"/>
    <s v="ชาย"/>
    <n v="9"/>
    <n v="11"/>
    <s v="นักเรียน"/>
    <s v="50"/>
    <x v="9"/>
    <x v="43"/>
    <x v="29"/>
    <x v="2"/>
    <s v="โพธิ์ชัย"/>
    <d v="2020-06-18T00:00:00"/>
    <d v="2020-06-20T00:00:00"/>
    <m/>
    <d v="2020-01-05T00:00:00"/>
    <x v="4"/>
    <n v="24"/>
  </r>
  <r>
    <n v="22363"/>
    <s v="66.Dengue fever"/>
    <s v="กวินตรา ชมภูวิเศษ"/>
    <s v="812566"/>
    <s v="หญิง"/>
    <n v="9"/>
    <n v="6"/>
    <s v="นักเรียน"/>
    <s v="58"/>
    <x v="16"/>
    <x v="13"/>
    <x v="13"/>
    <x v="3"/>
    <s v="ร้อยเอ็ด"/>
    <d v="2020-05-29T00:00:00"/>
    <d v="2020-06-01T00:00:00"/>
    <m/>
    <d v="2020-01-05T00:00:00"/>
    <x v="8"/>
    <n v="21"/>
  </r>
  <r>
    <n v="17416"/>
    <s v="66.Dengue fever"/>
    <s v="กวินธิดา ป้อมชัย"/>
    <s v="6300435"/>
    <s v="หญิง"/>
    <n v="8"/>
    <n v="0"/>
    <s v="นักเรียน"/>
    <s v="214"/>
    <x v="8"/>
    <x v="245"/>
    <x v="54"/>
    <x v="11"/>
    <s v="ปทุมรัตต์"/>
    <d v="2020-04-16T00:00:00"/>
    <d v="2020-04-20T00:00:00"/>
    <m/>
    <d v="2020-01-05T00:00:00"/>
    <x v="20"/>
    <n v="15"/>
  </r>
  <r>
    <n v="29018"/>
    <s v="66.Dengue fever"/>
    <s v="กัญชริญา วงค์รินยอง"/>
    <s v="620005170"/>
    <s v="หญิง"/>
    <n v="1"/>
    <n v="7"/>
    <s v="ไม่ทราบอาชีพ/ในปกครอง"/>
    <s v="213"/>
    <x v="14"/>
    <x v="92"/>
    <x v="63"/>
    <x v="5"/>
    <s v="จุรีเวช"/>
    <d v="2020-07-22T00:00:00"/>
    <d v="2020-07-25T00:00:00"/>
    <m/>
    <d v="2020-01-05T00:00:00"/>
    <x v="11"/>
    <n v="29"/>
  </r>
  <r>
    <n v="27762"/>
    <s v="66.Dengue fever"/>
    <s v="กัญญ์ณัชชา มหาอาจ"/>
    <s v="916392"/>
    <s v="หญิง"/>
    <n v="7"/>
    <n v="0"/>
    <s v="นักเรียน"/>
    <s v="236"/>
    <x v="0"/>
    <x v="390"/>
    <x v="13"/>
    <x v="3"/>
    <s v="ร้อยเอ็ด"/>
    <d v="2020-07-10T00:00:00"/>
    <d v="2020-07-13T00:00:00"/>
    <m/>
    <d v="2020-01-05T00:00:00"/>
    <x v="9"/>
    <n v="27"/>
  </r>
  <r>
    <n v="17752"/>
    <s v="66.Dengue fever"/>
    <s v="กัญญาณัฐ แสงจันดา"/>
    <s v="5604707"/>
    <s v="หญิง"/>
    <n v="6"/>
    <n v="10"/>
    <s v="นักเรียน"/>
    <s v="68"/>
    <x v="0"/>
    <x v="174"/>
    <x v="2"/>
    <x v="2"/>
    <s v="โพธิ์ชัย"/>
    <d v="2020-04-18T00:00:00"/>
    <d v="2020-04-23T00:00:00"/>
    <m/>
    <d v="2020-01-05T00:00:00"/>
    <x v="20"/>
    <n v="15"/>
  </r>
  <r>
    <n v="26710"/>
    <s v="66.Dengue fever"/>
    <s v="กัญญาภัทร ฉลองภูมิ"/>
    <s v="620001364"/>
    <s v="หญิง"/>
    <n v="12"/>
    <n v="9"/>
    <s v="นักเรียน"/>
    <s v="54"/>
    <x v="8"/>
    <x v="135"/>
    <x v="28"/>
    <x v="13"/>
    <s v="สุวรรณภูมิ"/>
    <d v="2020-06-27T00:00:00"/>
    <d v="2020-07-01T00:00:00"/>
    <m/>
    <d v="2020-01-05T00:00:00"/>
    <x v="7"/>
    <n v="25"/>
  </r>
  <r>
    <n v="19231"/>
    <s v="66.Dengue fever"/>
    <s v="กัญญารัตน์ บันลือหาญ"/>
    <s v="1166895"/>
    <s v="หญิง"/>
    <n v="23"/>
    <n v="0"/>
    <s v="รับจ้าง,กรรมกร"/>
    <s v="133"/>
    <x v="21"/>
    <x v="125"/>
    <x v="61"/>
    <x v="10"/>
    <s v="ร้อยเอ็ด"/>
    <d v="2020-05-05T00:00:00"/>
    <d v="2020-05-08T00:00:00"/>
    <m/>
    <d v="2020-01-05T00:00:00"/>
    <x v="14"/>
    <n v="18"/>
  </r>
  <r>
    <n v="33481"/>
    <s v="66.Dengue fever"/>
    <s v="กัญญารัตน์ พันไทยสงค์"/>
    <s v="0080066"/>
    <s v="หญิง"/>
    <n v="11"/>
    <n v="9"/>
    <s v="นักเรียน"/>
    <s v="109"/>
    <x v="2"/>
    <x v="394"/>
    <x v="51"/>
    <x v="10"/>
    <s v="ธวัชบุรี"/>
    <d v="2020-08-17T00:00:00"/>
    <d v="2020-08-20T00:00:00"/>
    <m/>
    <d v="2020-01-05T00:00:00"/>
    <x v="21"/>
    <n v="33"/>
  </r>
  <r>
    <n v="3151"/>
    <s v="66.Dengue fever"/>
    <s v="กันต์เกียงไกร ชนโนราช"/>
    <s v="510493"/>
    <s v="ชาย"/>
    <n v="43"/>
    <n v="0"/>
    <s v="เกษตร"/>
    <s v="20"/>
    <x v="8"/>
    <x v="395"/>
    <x v="75"/>
    <x v="3"/>
    <s v="ร้อยเอ็ด"/>
    <d v="2020-01-11T00:00:00"/>
    <d v="2020-01-13T00:00:00"/>
    <m/>
    <d v="2020-01-05T00:00:00"/>
    <x v="39"/>
    <n v="1"/>
  </r>
  <r>
    <n v="9561"/>
    <s v="66.Dengue fever"/>
    <s v="กันต์กมล บุญเจือ"/>
    <s v="197426"/>
    <s v="หญิง"/>
    <n v="8"/>
    <n v="0"/>
    <s v="นักเรียน"/>
    <s v="53"/>
    <x v="0"/>
    <x v="396"/>
    <x v="36"/>
    <x v="5"/>
    <s v="โพนทอง"/>
    <d v="2020-02-16T00:00:00"/>
    <d v="2020-02-20T00:00:00"/>
    <m/>
    <d v="2020-01-05T00:00:00"/>
    <x v="33"/>
    <n v="7"/>
  </r>
  <r>
    <n v="22620"/>
    <s v="66.Dengue fever"/>
    <s v="กัมพล ทองหนองบัว"/>
    <s v="1169060"/>
    <s v="ชาย"/>
    <n v="32"/>
    <n v="5"/>
    <s v="อื่นๆ"/>
    <s v="23"/>
    <x v="5"/>
    <x v="397"/>
    <x v="4"/>
    <x v="1"/>
    <s v="ร้อยเอ็ด"/>
    <d v="2020-05-31T00:00:00"/>
    <d v="2020-06-03T00:00:00"/>
    <m/>
    <d v="2020-01-05T00:00:00"/>
    <x v="8"/>
    <n v="22"/>
  </r>
  <r>
    <n v="34105"/>
    <s v="66.Dengue fever"/>
    <s v="กัลญาณี เวียงนนท์"/>
    <s v="964669"/>
    <s v="หญิง"/>
    <n v="10"/>
    <n v="2"/>
    <s v="นักเรียน"/>
    <s v="62"/>
    <x v="7"/>
    <x v="78"/>
    <x v="56"/>
    <x v="10"/>
    <s v="ร้อยเอ็ด"/>
    <d v="2020-08-17T00:00:00"/>
    <d v="2020-08-21T00:00:00"/>
    <m/>
    <d v="2020-01-05T00:00:00"/>
    <x v="21"/>
    <n v="33"/>
  </r>
  <r>
    <n v="21745"/>
    <s v="66.Dengue fever"/>
    <s v="กัลยา เจือทอง"/>
    <s v="268822"/>
    <s v="หญิง"/>
    <n v="17"/>
    <n v="0"/>
    <s v="นักเรียน"/>
    <s v="106"/>
    <x v="16"/>
    <x v="398"/>
    <x v="84"/>
    <x v="5"/>
    <s v="โพนทอง"/>
    <d v="2020-05-29T00:00:00"/>
    <d v="2020-06-02T00:00:00"/>
    <m/>
    <d v="2020-01-05T00:00:00"/>
    <x v="8"/>
    <n v="21"/>
  </r>
  <r>
    <n v="34095"/>
    <s v="66.Dengue fever"/>
    <s v="กัลยาณี แสนมนตรี"/>
    <s v="1176670"/>
    <s v="หญิง"/>
    <n v="10"/>
    <n v="11"/>
    <s v="นักเรียน"/>
    <s v="49/10"/>
    <x v="11"/>
    <x v="399"/>
    <x v="21"/>
    <x v="3"/>
    <s v="ร้อยเอ็ด"/>
    <d v="2020-08-15T00:00:00"/>
    <d v="2020-08-21T00:00:00"/>
    <m/>
    <d v="2020-01-05T00:00:00"/>
    <x v="21"/>
    <n v="32"/>
  </r>
  <r>
    <n v="26396"/>
    <s v="66.Dengue fever"/>
    <s v="กาญจนา ฤทธิแผลง"/>
    <s v="1015144"/>
    <s v="หญิง"/>
    <n v="28"/>
    <n v="0"/>
    <s v="รับจ้าง,กรรมกร"/>
    <s v="13"/>
    <x v="16"/>
    <x v="400"/>
    <x v="111"/>
    <x v="19"/>
    <s v="ร้อยเอ็ด"/>
    <d v="2020-06-29T00:00:00"/>
    <d v="2020-06-30T00:00:00"/>
    <m/>
    <d v="2020-01-05T00:00:00"/>
    <x v="7"/>
    <n v="26"/>
  </r>
  <r>
    <n v="3152"/>
    <s v="66.Dengue fever"/>
    <s v="กาญจนา สีขาม"/>
    <s v="1039531"/>
    <s v="หญิง"/>
    <n v="22"/>
    <n v="8"/>
    <s v="รับจ้าง,กรรมกร"/>
    <s v="หอพักเกษมสุข"/>
    <x v="5"/>
    <x v="29"/>
    <x v="21"/>
    <x v="3"/>
    <s v="ร้อยเอ็ด"/>
    <d v="2020-01-03T00:00:00"/>
    <d v="2020-01-05T00:00:00"/>
    <m/>
    <d v="2020-01-05T00:00:00"/>
    <x v="46"/>
    <n v="0"/>
  </r>
  <r>
    <n v="33329"/>
    <s v="66.Dengue fever"/>
    <s v="กาญณ์สุมาพร ประสาร"/>
    <s v="765085"/>
    <s v="หญิง"/>
    <n v="10"/>
    <n v="8"/>
    <s v="นักเรียน"/>
    <s v="123"/>
    <x v="8"/>
    <x v="401"/>
    <x v="46"/>
    <x v="10"/>
    <s v="ร้อยเอ็ด"/>
    <d v="2020-08-12T00:00:00"/>
    <d v="2020-08-19T00:00:00"/>
    <m/>
    <d v="2020-01-05T00:00:00"/>
    <x v="21"/>
    <n v="32"/>
  </r>
  <r>
    <n v="21744"/>
    <s v="66.Dengue fever"/>
    <s v="กานจเนศ สุขอำนวย"/>
    <s v="450017695"/>
    <s v="หญิง"/>
    <n v="24"/>
    <n v="9"/>
    <s v="รับจ้าง,กรรมกร"/>
    <s v="5"/>
    <x v="1"/>
    <x v="402"/>
    <x v="20"/>
    <x v="9"/>
    <s v="พนมไพร"/>
    <d v="2020-06-03T00:00:00"/>
    <d v="2020-06-03T00:00:00"/>
    <m/>
    <d v="2020-01-05T00:00:00"/>
    <x v="8"/>
    <n v="22"/>
  </r>
  <r>
    <n v="39132"/>
    <s v="66.Dengue fever"/>
    <s v="กานต์พิชชา เมินหา"/>
    <s v="570180750"/>
    <s v="หญิง"/>
    <n v="6"/>
    <n v="2"/>
    <s v="นักเรียน"/>
    <s v="607"/>
    <x v="8"/>
    <x v="175"/>
    <x v="4"/>
    <x v="1"/>
    <s v="สุวรรณภูมิ"/>
    <d v="2020-09-26T00:00:00"/>
    <d v="2020-09-28T00:00:00"/>
    <m/>
    <d v="2020-01-05T00:00:00"/>
    <x v="10"/>
    <n v="38"/>
  </r>
  <r>
    <n v="1296"/>
    <s v="66.Dengue fever"/>
    <s v="กำพลภัทร หนองหว้า"/>
    <s v="000042191"/>
    <s v="ชาย"/>
    <n v="10"/>
    <n v="0"/>
    <s v="นักเรียน"/>
    <s v="214"/>
    <x v="2"/>
    <x v="403"/>
    <x v="146"/>
    <x v="16"/>
    <s v="โพนทราย"/>
    <d v="2020-01-01T00:00:00"/>
    <d v="2020-01-06T00:00:00"/>
    <m/>
    <d v="2020-01-05T00:00:00"/>
    <x v="46"/>
    <n v="0"/>
  </r>
  <r>
    <n v="25813"/>
    <s v="66.Dengue fever"/>
    <s v="กิตติคุณ จำปาบัว"/>
    <s v="5600113"/>
    <s v="ชาย"/>
    <n v="7"/>
    <n v="9"/>
    <s v="นักเรียน"/>
    <s v="168"/>
    <x v="2"/>
    <x v="329"/>
    <x v="48"/>
    <x v="2"/>
    <s v="โพธิ์ชัย"/>
    <d v="2020-06-27T00:00:00"/>
    <d v="2020-06-30T00:00:00"/>
    <m/>
    <d v="2020-01-05T00:00:00"/>
    <x v="7"/>
    <n v="25"/>
  </r>
  <r>
    <n v="36104"/>
    <s v="66.Dengue fever"/>
    <s v="กิตติคุณ บุญชื่น"/>
    <s v="784065"/>
    <s v="ชาย"/>
    <n v="10"/>
    <n v="0"/>
    <s v="นักเรียน"/>
    <s v="159"/>
    <x v="14"/>
    <x v="130"/>
    <x v="22"/>
    <x v="10"/>
    <s v="ร้อยเอ็ด"/>
    <d v="2020-08-26T00:00:00"/>
    <d v="2020-08-29T00:00:00"/>
    <m/>
    <d v="2020-01-05T00:00:00"/>
    <x v="2"/>
    <n v="34"/>
  </r>
  <r>
    <n v="23891"/>
    <s v="66.Dengue fever"/>
    <s v="กิตติธัช สุนทรา"/>
    <s v="550001499"/>
    <s v="ชาย"/>
    <n v="8"/>
    <n v="5"/>
    <s v="นักเรียน"/>
    <s v="83"/>
    <x v="14"/>
    <x v="375"/>
    <x v="126"/>
    <x v="9"/>
    <s v="พนมไพร"/>
    <d v="2020-06-14T00:00:00"/>
    <d v="2020-06-17T00:00:00"/>
    <m/>
    <d v="2020-01-05T00:00:00"/>
    <x v="4"/>
    <n v="24"/>
  </r>
  <r>
    <n v="30238"/>
    <s v="66.Dengue fever"/>
    <s v="กิตติพล มูลตรี"/>
    <s v="583093"/>
    <s v="ชาย"/>
    <n v="24"/>
    <n v="0"/>
    <s v="รับจ้าง,กรรมกร"/>
    <s v="100"/>
    <x v="5"/>
    <x v="62"/>
    <x v="3"/>
    <x v="3"/>
    <s v="ร้อยเอ็ด"/>
    <d v="2020-07-29T00:00:00"/>
    <d v="2020-07-31T00:00:00"/>
    <m/>
    <d v="2020-01-05T00:00:00"/>
    <x v="18"/>
    <n v="30"/>
  </r>
  <r>
    <n v="34706"/>
    <s v="66.Dengue fever"/>
    <s v="กิตติวรา วรรณุรักษ์"/>
    <s v="1176667"/>
    <s v="หญิง"/>
    <n v="0"/>
    <n v="7"/>
    <s v="ไม่ทราบอาชีพ/ในปกครอง"/>
    <s v="25"/>
    <x v="2"/>
    <x v="78"/>
    <x v="56"/>
    <x v="10"/>
    <s v="ร้อยเอ็ด"/>
    <d v="2020-08-19T00:00:00"/>
    <d v="2020-08-19T00:00:00"/>
    <m/>
    <d v="2020-01-05T00:00:00"/>
    <x v="21"/>
    <n v="33"/>
  </r>
  <r>
    <n v="29065"/>
    <s v="66.Dengue fever"/>
    <s v="กิตติวุฒิ ดาดวง"/>
    <s v="490001267"/>
    <s v="ชาย"/>
    <n v="25"/>
    <n v="9"/>
    <s v="รับจ้าง,กรรมกร"/>
    <s v="81"/>
    <x v="6"/>
    <x v="41"/>
    <x v="33"/>
    <x v="9"/>
    <s v="พนมไพร"/>
    <d v="2020-07-22T00:00:00"/>
    <d v="2020-07-25T00:00:00"/>
    <m/>
    <d v="2020-01-05T00:00:00"/>
    <x v="11"/>
    <n v="29"/>
  </r>
  <r>
    <n v="27789"/>
    <s v="66.Dengue fever"/>
    <s v="กุลนันท์ ศิริพงษ์"/>
    <s v="5404921"/>
    <s v="หญิง"/>
    <n v="10"/>
    <n v="7"/>
    <s v="นักเรียน"/>
    <s v="76"/>
    <x v="12"/>
    <x v="95"/>
    <x v="12"/>
    <x v="0"/>
    <s v="หนองพอก"/>
    <d v="2020-07-13T00:00:00"/>
    <d v="2020-07-16T00:00:00"/>
    <m/>
    <d v="2020-01-05T00:00:00"/>
    <x v="9"/>
    <n v="28"/>
  </r>
  <r>
    <n v="29419"/>
    <s v="66.Dengue fever"/>
    <s v="กุลรัตน์ มีแก้ว"/>
    <s v="5602472"/>
    <s v="หญิง"/>
    <n v="17"/>
    <n v="1"/>
    <s v="นักเรียน"/>
    <s v="28"/>
    <x v="10"/>
    <x v="404"/>
    <x v="47"/>
    <x v="8"/>
    <s v="จตุรพักตรพิมาน"/>
    <d v="2020-07-26T00:00:00"/>
    <d v="2020-07-29T00:00:00"/>
    <m/>
    <d v="2020-01-05T00:00:00"/>
    <x v="18"/>
    <n v="30"/>
  </r>
  <r>
    <n v="26232"/>
    <s v="66.Dengue fever"/>
    <s v="กุลสตรี บัวสี"/>
    <s v="000015396"/>
    <s v="หญิง"/>
    <n v="21"/>
    <n v="2"/>
    <s v="รับจ้าง,กรรมกร"/>
    <s v="38"/>
    <x v="5"/>
    <x v="5"/>
    <x v="5"/>
    <x v="4"/>
    <s v="ทุ่งเขาหลวง"/>
    <d v="2020-07-03T00:00:00"/>
    <d v="2020-07-04T00:00:00"/>
    <m/>
    <d v="2020-01-05T00:00:00"/>
    <x v="7"/>
    <n v="26"/>
  </r>
  <r>
    <n v="24901"/>
    <s v="66.Dengue fever"/>
    <s v="ขวัญวรา ทองโพธิ์"/>
    <s v="490001320"/>
    <s v="หญิง"/>
    <n v="20"/>
    <n v="4"/>
    <s v="รับจ้าง,กรรมกร"/>
    <s v="107"/>
    <x v="6"/>
    <x v="41"/>
    <x v="33"/>
    <x v="9"/>
    <s v="พนมไพร"/>
    <d v="2020-06-24T00:00:00"/>
    <d v="2020-06-28T00:00:00"/>
    <m/>
    <d v="2020-01-05T00:00:00"/>
    <x v="7"/>
    <n v="25"/>
  </r>
  <r>
    <n v="41425"/>
    <s v="66.Dengue fever"/>
    <s v="คมศร คำสีเขียว"/>
    <s v="16997"/>
    <s v="ชาย"/>
    <n v="29"/>
    <n v="4"/>
    <s v="รับจ้าง,กรรมกร"/>
    <s v="206"/>
    <x v="14"/>
    <x v="405"/>
    <x v="6"/>
    <x v="5"/>
    <s v="โพนทอง"/>
    <d v="2020-10-16T00:00:00"/>
    <d v="2020-10-19T00:00:00"/>
    <m/>
    <d v="2020-01-05T00:00:00"/>
    <x v="23"/>
    <n v="41"/>
  </r>
  <r>
    <n v="14921"/>
    <s v="66.Dengue fever"/>
    <s v="คอย เพชรสมร"/>
    <s v="1164257"/>
    <s v="หญิง"/>
    <n v="34"/>
    <n v="0"/>
    <s v="งานบ้าน"/>
    <s v="17"/>
    <x v="9"/>
    <x v="77"/>
    <x v="55"/>
    <x v="3"/>
    <s v="ร้อยเอ็ด"/>
    <d v="2020-03-13T00:00:00"/>
    <d v="2020-03-17T00:00:00"/>
    <m/>
    <d v="2020-01-05T00:00:00"/>
    <x v="3"/>
    <n v="10"/>
  </r>
  <r>
    <n v="40487"/>
    <s v="66.Dengue fever"/>
    <s v="คำพันธ์ เหล่ามา"/>
    <s v="20048"/>
    <s v="ชาย"/>
    <n v="51"/>
    <n v="0"/>
    <s v="เกษตร"/>
    <s v="22"/>
    <x v="2"/>
    <x v="406"/>
    <x v="116"/>
    <x v="7"/>
    <s v="เกษตรวิสัย"/>
    <d v="2020-09-15T00:00:00"/>
    <d v="2020-09-18T00:00:00"/>
    <m/>
    <d v="2020-01-05T00:00:00"/>
    <x v="32"/>
    <n v="37"/>
  </r>
  <r>
    <n v="38801"/>
    <s v="66.Dengue fever"/>
    <s v="คุณาณัณ นราพันธ์"/>
    <s v="817684"/>
    <s v="หญิง"/>
    <n v="9"/>
    <n v="9"/>
    <s v="นักเรียน"/>
    <s v="32"/>
    <x v="14"/>
    <x v="407"/>
    <x v="23"/>
    <x v="3"/>
    <s v="ร้อยเอ็ด"/>
    <d v="2020-09-22T00:00:00"/>
    <d v="2020-09-23T00:00:00"/>
    <m/>
    <d v="2020-01-05T00:00:00"/>
    <x v="16"/>
    <n v="38"/>
  </r>
  <r>
    <n v="40847"/>
    <s v="66.Dengue fever"/>
    <s v="คุณาสิน เลยไธสง"/>
    <s v="500138474"/>
    <s v="ชาย"/>
    <n v="13"/>
    <n v="2"/>
    <s v="นักเรียน"/>
    <s v="25"/>
    <x v="9"/>
    <x v="408"/>
    <x v="87"/>
    <x v="1"/>
    <s v="สุวรรณภูมิ"/>
    <d v="2020-10-01T00:00:00"/>
    <d v="2020-10-04T00:00:00"/>
    <m/>
    <d v="2020-01-05T00:00:00"/>
    <x v="31"/>
    <n v="39"/>
  </r>
  <r>
    <n v="45362"/>
    <s v="66.Dengue fever"/>
    <s v="คูณ หล้าก่ำ"/>
    <s v="630006362"/>
    <s v="หญิง"/>
    <n v="54"/>
    <n v="0"/>
    <s v="รับจ้าง,กรรมกร"/>
    <s v="79"/>
    <x v="13"/>
    <x v="409"/>
    <x v="13"/>
    <x v="3"/>
    <s v="จุรีเวช"/>
    <d v="2020-11-10T00:00:00"/>
    <d v="2020-11-13T00:00:00"/>
    <m/>
    <d v="2020-01-05T00:00:00"/>
    <x v="40"/>
    <n v="45"/>
  </r>
  <r>
    <n v="36169"/>
    <s v="66.Dengue fever"/>
    <s v="จตุพร สมหวัง"/>
    <s v="5203494"/>
    <s v="หญิง"/>
    <n v="23"/>
    <n v="0"/>
    <s v="รับจ้าง,กรรมกร"/>
    <s v="43"/>
    <x v="5"/>
    <x v="410"/>
    <x v="12"/>
    <x v="0"/>
    <s v="หนองพอก"/>
    <d v="2020-09-03T00:00:00"/>
    <d v="2020-09-06T00:00:00"/>
    <m/>
    <d v="2020-01-05T00:00:00"/>
    <x v="5"/>
    <n v="35"/>
  </r>
  <r>
    <n v="21055"/>
    <s v="66.Dengue fever"/>
    <s v="จนิสตา สนิทนวล"/>
    <s v="630002664"/>
    <s v="หญิง"/>
    <n v="21"/>
    <n v="10"/>
    <s v="รับจ้าง,กรรมกร"/>
    <s v="44"/>
    <x v="12"/>
    <x v="411"/>
    <x v="109"/>
    <x v="10"/>
    <s v="จุรีเวช"/>
    <d v="2020-05-20T00:00:00"/>
    <d v="2020-05-27T00:00:00"/>
    <m/>
    <d v="2020-01-05T00:00:00"/>
    <x v="1"/>
    <n v="20"/>
  </r>
  <r>
    <n v="27686"/>
    <s v="66.Dengue fever"/>
    <s v="จรัญญา นิยมสินธุ์"/>
    <s v="490128552"/>
    <s v="หญิง"/>
    <n v="14"/>
    <n v="11"/>
    <s v="นักเรียน"/>
    <s v="84"/>
    <x v="0"/>
    <x v="83"/>
    <x v="42"/>
    <x v="1"/>
    <s v="สุวรรณภูมิ"/>
    <d v="2020-07-06T00:00:00"/>
    <d v="2020-07-12T00:00:00"/>
    <m/>
    <d v="2020-01-05T00:00:00"/>
    <x v="9"/>
    <n v="27"/>
  </r>
  <r>
    <n v="31078"/>
    <s v="66.Dengue fever"/>
    <s v="จรัญญา วรวงศ์"/>
    <m/>
    <s v="หญิง"/>
    <n v="17"/>
    <n v="0"/>
    <s v="นักเรียน"/>
    <s v="165"/>
    <x v="14"/>
    <x v="267"/>
    <x v="5"/>
    <x v="4"/>
    <s v="ร้อยเอ็ดธนบุรี"/>
    <d v="2020-07-26T00:00:00"/>
    <d v="2020-07-27T00:00:00"/>
    <m/>
    <d v="2020-01-05T00:00:00"/>
    <x v="18"/>
    <n v="30"/>
  </r>
  <r>
    <n v="28932"/>
    <s v="66.Dengue fever"/>
    <s v="จรินทร์พร วิเศษวิลัย"/>
    <s v="705846"/>
    <s v="หญิง"/>
    <n v="22"/>
    <n v="2"/>
    <s v="รับจ้าง,กรรมกร"/>
    <s v="118"/>
    <x v="16"/>
    <x v="27"/>
    <x v="24"/>
    <x v="6"/>
    <s v="ร้อยเอ็ด"/>
    <d v="2020-07-19T00:00:00"/>
    <d v="2020-07-22T00:00:00"/>
    <m/>
    <d v="2020-01-05T00:00:00"/>
    <x v="11"/>
    <n v="29"/>
  </r>
  <r>
    <n v="36659"/>
    <s v="66.Dengue fever"/>
    <s v="จรินนา นารี"/>
    <s v="5706610"/>
    <s v="หญิง"/>
    <n v="54"/>
    <n v="11"/>
    <s v="เกษตร"/>
    <s v="60/1"/>
    <x v="14"/>
    <x v="205"/>
    <x v="99"/>
    <x v="14"/>
    <s v="จังหาร"/>
    <d v="2020-09-06T00:00:00"/>
    <d v="2020-09-10T00:00:00"/>
    <m/>
    <d v="2020-01-05T00:00:00"/>
    <x v="5"/>
    <n v="36"/>
  </r>
  <r>
    <n v="18655"/>
    <s v="66.Dengue fever"/>
    <s v="จรูญ อ่อนอารี"/>
    <s v="4909290"/>
    <s v="ชาย"/>
    <n v="24"/>
    <n v="8"/>
    <s v="เกษตร"/>
    <s v="66"/>
    <x v="9"/>
    <x v="351"/>
    <x v="60"/>
    <x v="0"/>
    <s v="หนองพอก"/>
    <d v="2020-04-27T00:00:00"/>
    <d v="2020-04-30T00:00:00"/>
    <m/>
    <d v="2020-01-05T00:00:00"/>
    <x v="27"/>
    <n v="17"/>
  </r>
  <r>
    <n v="24010"/>
    <s v="66.Dengue fever"/>
    <s v="จักจิตร พาหา"/>
    <s v="000014262"/>
    <s v="ชาย"/>
    <n v="19"/>
    <n v="1"/>
    <s v="นักเรียน"/>
    <s v="159"/>
    <x v="10"/>
    <x v="412"/>
    <x v="146"/>
    <x v="16"/>
    <s v="โพนทราย"/>
    <d v="2020-06-10T00:00:00"/>
    <d v="2020-06-16T00:00:00"/>
    <m/>
    <d v="2020-01-05T00:00:00"/>
    <x v="4"/>
    <n v="23"/>
  </r>
  <r>
    <n v="32099"/>
    <s v="66.Dengue fever"/>
    <s v="จักรธร วรวงค์"/>
    <s v="630004379"/>
    <s v="ชาย"/>
    <n v="10"/>
    <n v="2"/>
    <s v="นักเรียน"/>
    <s v="32"/>
    <x v="5"/>
    <x v="413"/>
    <x v="90"/>
    <x v="10"/>
    <s v="จุรีเวช"/>
    <d v="2020-08-11T00:00:00"/>
    <d v="2020-08-11T00:00:00"/>
    <m/>
    <d v="2020-01-05T00:00:00"/>
    <x v="0"/>
    <n v="32"/>
  </r>
  <r>
    <n v="15589"/>
    <s v="66.Dengue fever"/>
    <s v="จักรพันธ์ ประจันพล"/>
    <s v="1164665"/>
    <s v="ชาย"/>
    <n v="25"/>
    <n v="10"/>
    <s v="รับจ้าง,กรรมกร"/>
    <s v="99"/>
    <x v="7"/>
    <x v="68"/>
    <x v="51"/>
    <x v="10"/>
    <s v="ร้อยเอ็ด"/>
    <d v="2020-03-18T00:00:00"/>
    <d v="2020-03-25T00:00:00"/>
    <m/>
    <d v="2020-01-05T00:00:00"/>
    <x v="36"/>
    <n v="11"/>
  </r>
  <r>
    <n v="18574"/>
    <s v="66.Dengue fever"/>
    <s v="จักรภัทร ชมภูวิเศษ"/>
    <s v="1146454"/>
    <s v="ชาย"/>
    <n v="0"/>
    <n v="7"/>
    <s v="ไม่ทราบอาชีพ/ในปกครอง"/>
    <s v="114"/>
    <x v="6"/>
    <x v="414"/>
    <x v="24"/>
    <x v="6"/>
    <s v="ร้อยเอ็ด"/>
    <d v="2020-04-29T00:00:00"/>
    <d v="2020-05-01T00:00:00"/>
    <m/>
    <d v="2020-01-05T00:00:00"/>
    <x v="27"/>
    <n v="17"/>
  </r>
  <r>
    <n v="34344"/>
    <s v="66.Dengue fever"/>
    <s v="จักริน เกิดโภคา"/>
    <s v="0083515"/>
    <s v="ชาย"/>
    <n v="12"/>
    <n v="8"/>
    <s v="นักเรียน"/>
    <s v="21/1"/>
    <x v="9"/>
    <x v="204"/>
    <x v="46"/>
    <x v="10"/>
    <s v="ธวัชบุรี"/>
    <d v="2020-08-18T00:00:00"/>
    <d v="2020-08-25T00:00:00"/>
    <m/>
    <d v="2020-01-05T00:00:00"/>
    <x v="2"/>
    <n v="33"/>
  </r>
  <r>
    <n v="5582"/>
    <s v="66.Dengue fever"/>
    <s v="จักรี พาพรม"/>
    <s v="534106"/>
    <s v="ชาย"/>
    <n v="14"/>
    <n v="9"/>
    <s v="นักเรียน"/>
    <s v="8"/>
    <x v="2"/>
    <x v="415"/>
    <x v="75"/>
    <x v="3"/>
    <s v="ร้อยเอ็ด"/>
    <d v="2020-01-23T00:00:00"/>
    <d v="2020-01-28T00:00:00"/>
    <m/>
    <d v="2020-01-05T00:00:00"/>
    <x v="44"/>
    <n v="3"/>
  </r>
  <r>
    <n v="28702"/>
    <s v="66.Dengue fever"/>
    <s v="จักรี ภาษี"/>
    <s v="1152958"/>
    <s v="ชาย"/>
    <n v="4"/>
    <n v="3"/>
    <s v="ไม่ทราบอาชีพ/ในปกครอง"/>
    <s v="53"/>
    <x v="10"/>
    <x v="416"/>
    <x v="94"/>
    <x v="8"/>
    <s v="ร้อยเอ็ด"/>
    <d v="2020-07-16T00:00:00"/>
    <d v="2020-07-17T00:00:00"/>
    <m/>
    <d v="2020-01-05T00:00:00"/>
    <x v="9"/>
    <n v="28"/>
  </r>
  <r>
    <n v="40492"/>
    <s v="66.Dengue fever"/>
    <s v="จังกร จันทะคาม"/>
    <s v="17203"/>
    <s v="หญิง"/>
    <n v="64"/>
    <n v="0"/>
    <s v="เกษตร"/>
    <s v="145"/>
    <x v="2"/>
    <x v="406"/>
    <x v="116"/>
    <x v="7"/>
    <s v="เกษตรวิสัย"/>
    <d v="2020-09-28T00:00:00"/>
    <d v="2020-09-29T00:00:00"/>
    <m/>
    <d v="2020-01-05T00:00:00"/>
    <x v="10"/>
    <n v="39"/>
  </r>
  <r>
    <n v="25525"/>
    <s v="66.Dengue fever"/>
    <s v="จันจิรา เครื่องเทศ"/>
    <s v="610206715"/>
    <s v="หญิง"/>
    <n v="6"/>
    <n v="6"/>
    <s v="นักเรียน"/>
    <s v="97"/>
    <x v="13"/>
    <x v="212"/>
    <x v="1"/>
    <x v="1"/>
    <s v="สุวรรณภูมิ"/>
    <d v="2020-06-13T00:00:00"/>
    <d v="2020-06-18T00:00:00"/>
    <m/>
    <d v="2020-01-05T00:00:00"/>
    <x v="4"/>
    <n v="23"/>
  </r>
  <r>
    <n v="21325"/>
    <s v="66.Dengue fever"/>
    <s v="จันทร์จิรา พั่วแดง"/>
    <s v="440057403"/>
    <s v="หญิง"/>
    <n v="22"/>
    <n v="10"/>
    <s v="รับจ้าง,กรรมกร"/>
    <s v="56"/>
    <x v="16"/>
    <x v="157"/>
    <x v="87"/>
    <x v="1"/>
    <s v="สุวรรณภูมิ"/>
    <d v="2020-05-10T00:00:00"/>
    <d v="2020-05-14T00:00:00"/>
    <m/>
    <d v="2020-01-05T00:00:00"/>
    <x v="22"/>
    <n v="19"/>
  </r>
  <r>
    <n v="25481"/>
    <s v="66.Dengue fever"/>
    <s v="จันทร์นภา เครื่องเทศ"/>
    <s v="620002304"/>
    <s v="หญิง"/>
    <n v="9"/>
    <n v="1"/>
    <s v="นักเรียน"/>
    <s v="97"/>
    <x v="13"/>
    <x v="212"/>
    <x v="1"/>
    <x v="1"/>
    <s v="สุวรรณภูมิ"/>
    <d v="2020-06-13T00:00:00"/>
    <d v="2020-06-16T00:00:00"/>
    <m/>
    <d v="2020-01-05T00:00:00"/>
    <x v="4"/>
    <n v="23"/>
  </r>
  <r>
    <n v="20685"/>
    <s v="66.Dengue fever"/>
    <s v="จันทร์สุดา แก่นท้าว"/>
    <s v="0095046"/>
    <s v="หญิง"/>
    <n v="18"/>
    <n v="7"/>
    <s v="นักเรียน"/>
    <s v="217"/>
    <x v="6"/>
    <x v="99"/>
    <x v="46"/>
    <x v="10"/>
    <s v="ธวัชบุรี"/>
    <d v="2020-05-23T00:00:00"/>
    <d v="2020-05-24T00:00:00"/>
    <m/>
    <d v="2020-01-05T00:00:00"/>
    <x v="1"/>
    <n v="20"/>
  </r>
  <r>
    <n v="37216"/>
    <s v="66.Dengue fever"/>
    <s v="จันทิมา สาระถี"/>
    <s v="6302596"/>
    <s v="หญิง"/>
    <n v="23"/>
    <n v="0"/>
    <s v="รับจ้าง,กรรมกร"/>
    <s v="15"/>
    <x v="5"/>
    <x v="319"/>
    <x v="98"/>
    <x v="11"/>
    <s v="เกษตรวิสัย"/>
    <d v="2020-08-27T00:00:00"/>
    <d v="2020-08-30T00:00:00"/>
    <m/>
    <d v="2020-01-05T00:00:00"/>
    <x v="13"/>
    <n v="34"/>
  </r>
  <r>
    <n v="32879"/>
    <s v="66.Dengue fever"/>
    <s v="จาริณี นรสิงห์"/>
    <s v="302368"/>
    <s v="หญิง"/>
    <n v="20"/>
    <n v="0"/>
    <s v="รับจ้าง,กรรมกร"/>
    <s v="71"/>
    <x v="6"/>
    <x v="417"/>
    <x v="13"/>
    <x v="3"/>
    <s v="ร้อยเอ็ด"/>
    <d v="2020-08-15T00:00:00"/>
    <d v="2020-08-17T00:00:00"/>
    <m/>
    <d v="2020-01-05T00:00:00"/>
    <x v="21"/>
    <n v="32"/>
  </r>
  <r>
    <n v="15933"/>
    <s v="66.Dengue fever"/>
    <s v="จารุวรรณ พราหมณีย์"/>
    <s v="1118204"/>
    <s v="หญิง"/>
    <n v="25"/>
    <n v="2"/>
    <s v="รับจ้าง,กรรมกร"/>
    <s v="64"/>
    <x v="14"/>
    <x v="63"/>
    <x v="17"/>
    <x v="7"/>
    <s v="ร้อยเอ็ด"/>
    <d v="2020-03-26T00:00:00"/>
    <d v="2020-03-31T00:00:00"/>
    <m/>
    <d v="2020-01-05T00:00:00"/>
    <x v="17"/>
    <n v="12"/>
  </r>
  <r>
    <n v="31791"/>
    <s v="66.Dengue fever"/>
    <s v="จำลอง แซ่ลี"/>
    <s v="6300852"/>
    <s v="ชาย"/>
    <n v="31"/>
    <n v="0"/>
    <s v="เกษตร"/>
    <s v="38"/>
    <x v="5"/>
    <x v="370"/>
    <x v="40"/>
    <x v="11"/>
    <s v="ปทุมรัตต์"/>
    <d v="2020-08-09T00:00:00"/>
    <d v="2020-08-13T00:00:00"/>
    <m/>
    <d v="2020-01-05T00:00:00"/>
    <x v="0"/>
    <n v="32"/>
  </r>
  <r>
    <n v="29790"/>
    <s v="66.Dengue fever"/>
    <s v="จิณัฐตา มหาสาร"/>
    <s v="5803521"/>
    <s v="หญิง"/>
    <n v="16"/>
    <n v="0"/>
    <s v="นักเรียน"/>
    <s v="14"/>
    <x v="10"/>
    <x v="202"/>
    <x v="98"/>
    <x v="11"/>
    <s v="ปทุมรัตต์"/>
    <d v="2020-07-25T00:00:00"/>
    <d v="2020-07-30T00:00:00"/>
    <m/>
    <d v="2020-01-05T00:00:00"/>
    <x v="18"/>
    <n v="29"/>
  </r>
  <r>
    <n v="44744"/>
    <s v="66.Dengue fever"/>
    <s v="จิตติพัฒน์ พูนดี"/>
    <s v="520148722"/>
    <s v="ชาย"/>
    <n v="13"/>
    <n v="1"/>
    <s v="นักเรียน"/>
    <s v="631"/>
    <x v="21"/>
    <x v="188"/>
    <x v="4"/>
    <x v="1"/>
    <s v="สุวรรณภูมิ"/>
    <d v="2020-10-28T00:00:00"/>
    <d v="2020-11-02T00:00:00"/>
    <m/>
    <d v="2020-01-05T00:00:00"/>
    <x v="41"/>
    <n v="43"/>
  </r>
  <r>
    <n v="18172"/>
    <s v="66.Dengue fever"/>
    <s v="จิตติภูมิ โคตรจัตุรัส"/>
    <s v="51842"/>
    <s v="ชาย"/>
    <n v="24"/>
    <n v="0"/>
    <s v="รับจ้าง,กรรมกร"/>
    <s v="33"/>
    <x v="13"/>
    <x v="418"/>
    <x v="77"/>
    <x v="17"/>
    <s v="ร้อยเอ็ด"/>
    <d v="2020-04-18T00:00:00"/>
    <d v="2020-04-23T00:00:00"/>
    <m/>
    <d v="2020-01-05T00:00:00"/>
    <x v="20"/>
    <n v="15"/>
  </r>
  <r>
    <n v="30379"/>
    <s v="66.Dengue fever"/>
    <s v="จิตพล ศรีโสมาศ"/>
    <s v="000154973"/>
    <s v="ชาย"/>
    <n v="13"/>
    <n v="2"/>
    <s v="นักเรียน"/>
    <s v="101"/>
    <x v="13"/>
    <x v="161"/>
    <x v="43"/>
    <x v="5"/>
    <s v="โพนทอง"/>
    <d v="2020-07-30T00:00:00"/>
    <d v="2020-08-03T00:00:00"/>
    <m/>
    <d v="2020-01-05T00:00:00"/>
    <x v="26"/>
    <n v="30"/>
  </r>
  <r>
    <n v="29609"/>
    <s v="66.Dengue fever"/>
    <s v="จิตรลดา ไกรยะวงค์"/>
    <s v="000196871"/>
    <s v="หญิง"/>
    <n v="7"/>
    <n v="7"/>
    <s v="นักเรียน"/>
    <s v="78"/>
    <x v="2"/>
    <x v="419"/>
    <x v="147"/>
    <x v="17"/>
    <s v="เสลภูมิ"/>
    <d v="2020-07-27T00:00:00"/>
    <d v="2020-07-27T00:00:00"/>
    <m/>
    <d v="2020-01-05T00:00:00"/>
    <x v="18"/>
    <n v="30"/>
  </r>
  <r>
    <n v="16911"/>
    <s v="66.Dengue fever"/>
    <s v="จินณพัตน์ สุธรรม"/>
    <s v="5402065"/>
    <s v="หญิง"/>
    <n v="9"/>
    <n v="0"/>
    <s v="นักเรียน"/>
    <s v="62"/>
    <x v="8"/>
    <x v="245"/>
    <x v="54"/>
    <x v="11"/>
    <s v="ปทุมรัตต์"/>
    <d v="2020-04-11T00:00:00"/>
    <d v="2020-04-15T00:00:00"/>
    <m/>
    <d v="2020-01-05T00:00:00"/>
    <x v="28"/>
    <n v="14"/>
  </r>
  <r>
    <n v="28696"/>
    <s v="66.Dengue fever"/>
    <s v="จินดามณี เชียงสวนจิก"/>
    <s v="933824"/>
    <s v="หญิง"/>
    <n v="6"/>
    <n v="9"/>
    <s v="นักเรียน"/>
    <s v="19"/>
    <x v="11"/>
    <x v="387"/>
    <x v="86"/>
    <x v="3"/>
    <s v="ร้อยเอ็ด"/>
    <d v="2020-07-14T00:00:00"/>
    <d v="2020-07-15T00:00:00"/>
    <m/>
    <d v="2020-01-05T00:00:00"/>
    <x v="9"/>
    <n v="28"/>
  </r>
  <r>
    <n v="44497"/>
    <s v="66.Dengue fever"/>
    <s v="จินตะนา จันทะดวง"/>
    <s v="913725"/>
    <s v="หญิง"/>
    <n v="48"/>
    <n v="0"/>
    <s v="รับจ้าง,กรรมกร"/>
    <s v="27"/>
    <x v="13"/>
    <x v="80"/>
    <x v="62"/>
    <x v="14"/>
    <s v="ร้อยเอ็ด"/>
    <d v="2020-09-14T00:00:00"/>
    <d v="2020-09-16T00:00:00"/>
    <m/>
    <d v="2020-01-05T00:00:00"/>
    <x v="32"/>
    <n v="37"/>
  </r>
  <r>
    <n v="3895"/>
    <s v="66.Dengue fever"/>
    <s v="จิรนันท์ คงแสนคำ"/>
    <s v="142598"/>
    <s v="หญิง"/>
    <n v="14"/>
    <n v="0"/>
    <s v="นักเรียน"/>
    <s v="95"/>
    <x v="0"/>
    <x v="420"/>
    <x v="128"/>
    <x v="5"/>
    <s v="โพนทอง"/>
    <d v="2020-01-20T00:00:00"/>
    <d v="2020-01-24T00:00:00"/>
    <m/>
    <d v="2020-01-05T00:00:00"/>
    <x v="38"/>
    <n v="3"/>
  </r>
  <r>
    <n v="25811"/>
    <s v="66.Dengue fever"/>
    <s v="จิรพงศ์ จงชมผา"/>
    <s v="5609122"/>
    <s v="ชาย"/>
    <n v="16"/>
    <n v="9"/>
    <s v="นักเรียน"/>
    <s v="61"/>
    <x v="2"/>
    <x v="2"/>
    <x v="2"/>
    <x v="2"/>
    <s v="โพธิ์ชัย"/>
    <d v="2020-06-27T00:00:00"/>
    <d v="2020-06-29T00:00:00"/>
    <m/>
    <d v="2020-01-05T00:00:00"/>
    <x v="7"/>
    <n v="25"/>
  </r>
  <r>
    <n v="34937"/>
    <s v="66.Dengue fever"/>
    <s v="จิรพงศ์ ประสาร"/>
    <s v="540164818"/>
    <s v="ชาย"/>
    <n v="8"/>
    <n v="11"/>
    <s v="นักเรียน"/>
    <s v="111"/>
    <x v="5"/>
    <x v="127"/>
    <x v="76"/>
    <x v="1"/>
    <s v="สุวรรณภูมิ"/>
    <d v="2020-08-21T00:00:00"/>
    <d v="2020-08-25T00:00:00"/>
    <m/>
    <d v="2020-01-05T00:00:00"/>
    <x v="2"/>
    <n v="33"/>
  </r>
  <r>
    <n v="30237"/>
    <s v="66.Dengue fever"/>
    <s v="จิรพัฒน์ วิเศษการ"/>
    <s v="693418"/>
    <s v="ชาย"/>
    <n v="12"/>
    <n v="0"/>
    <s v="นักเรียน"/>
    <s v="236"/>
    <x v="0"/>
    <x v="390"/>
    <x v="13"/>
    <x v="3"/>
    <s v="ร้อยเอ็ด"/>
    <d v="2020-07-27T00:00:00"/>
    <d v="2020-07-30T00:00:00"/>
    <m/>
    <d v="2020-01-05T00:00:00"/>
    <x v="18"/>
    <n v="30"/>
  </r>
  <r>
    <n v="27419"/>
    <s v="66.Dengue fever"/>
    <s v="จิรวัฒน์ บัวสี"/>
    <s v="5403476"/>
    <s v="ชาย"/>
    <n v="19"/>
    <n v="10"/>
    <s v="นักเรียน"/>
    <s v="25"/>
    <x v="14"/>
    <x v="145"/>
    <x v="79"/>
    <x v="8"/>
    <s v="จตุรพักตรพิมาน"/>
    <d v="2020-07-13T00:00:00"/>
    <d v="2020-07-15T00:00:00"/>
    <m/>
    <d v="2020-01-05T00:00:00"/>
    <x v="9"/>
    <n v="28"/>
  </r>
  <r>
    <n v="23881"/>
    <s v="66.Dengue fever"/>
    <s v="จิระพันธ์ ภาวกลาง"/>
    <s v="600005856"/>
    <s v="ชาย"/>
    <n v="21"/>
    <n v="1"/>
    <s v="รับจ้าง,กรรมกร"/>
    <s v="10"/>
    <x v="15"/>
    <x v="421"/>
    <x v="145"/>
    <x v="17"/>
    <s v="จุรีเวช"/>
    <d v="2020-06-11T00:00:00"/>
    <d v="2020-06-11T00:00:00"/>
    <m/>
    <d v="2020-01-05T00:00:00"/>
    <x v="35"/>
    <n v="23"/>
  </r>
  <r>
    <n v="27821"/>
    <s v="66.Dengue fever"/>
    <s v="จิราพร แห้วดี"/>
    <s v="000230283"/>
    <s v="หญิง"/>
    <n v="18"/>
    <n v="2"/>
    <s v="นักเรียน"/>
    <s v="28"/>
    <x v="16"/>
    <x v="39"/>
    <x v="138"/>
    <x v="17"/>
    <s v="เสลภูมิ"/>
    <d v="2020-07-16T00:00:00"/>
    <d v="2020-07-16T00:00:00"/>
    <m/>
    <d v="2020-01-05T00:00:00"/>
    <x v="9"/>
    <n v="28"/>
  </r>
  <r>
    <n v="20807"/>
    <s v="66.Dengue fever"/>
    <s v="จิราพร ไวเขตร์การ"/>
    <s v="500006037"/>
    <s v="หญิง"/>
    <n v="13"/>
    <n v="3"/>
    <s v="นักเรียน"/>
    <s v="37"/>
    <x v="13"/>
    <x v="195"/>
    <x v="20"/>
    <x v="9"/>
    <s v="พนมไพร"/>
    <d v="2020-05-21T00:00:00"/>
    <d v="2020-05-24T00:00:00"/>
    <m/>
    <d v="2020-01-05T00:00:00"/>
    <x v="1"/>
    <n v="20"/>
  </r>
  <r>
    <n v="18092"/>
    <s v="66.Dengue fever"/>
    <s v="จิราภรณ์ ทองจรัส"/>
    <s v="5800154"/>
    <s v="หญิง"/>
    <n v="22"/>
    <n v="1"/>
    <s v="เกษตร"/>
    <s v="115"/>
    <x v="0"/>
    <x v="174"/>
    <x v="2"/>
    <x v="2"/>
    <s v="โพธิ์ชัย"/>
    <d v="2020-04-20T00:00:00"/>
    <d v="2020-04-24T00:00:00"/>
    <m/>
    <d v="2020-01-05T00:00:00"/>
    <x v="20"/>
    <n v="16"/>
  </r>
  <r>
    <n v="21603"/>
    <s v="66.Dengue fever"/>
    <s v="จิราภา พลโยธา"/>
    <s v="178516"/>
    <s v="หญิง"/>
    <n v="10"/>
    <n v="0"/>
    <s v="นักเรียน"/>
    <s v="59"/>
    <x v="2"/>
    <x v="422"/>
    <x v="30"/>
    <x v="5"/>
    <s v="โพนทอง"/>
    <d v="2020-05-25T00:00:00"/>
    <d v="2020-06-01T00:00:00"/>
    <m/>
    <d v="2020-01-05T00:00:00"/>
    <x v="8"/>
    <n v="21"/>
  </r>
  <r>
    <n v="18427"/>
    <s v="66.Dengue fever"/>
    <s v="จิรายุส จันทร์โด"/>
    <s v="450057683"/>
    <s v="ชาย"/>
    <n v="24"/>
    <n v="6"/>
    <s v="เกษตร"/>
    <s v="64"/>
    <x v="5"/>
    <x v="239"/>
    <x v="114"/>
    <x v="9"/>
    <s v="พนมไพร"/>
    <d v="2020-04-26T00:00:00"/>
    <d v="2020-05-01T00:00:00"/>
    <m/>
    <d v="2020-01-05T00:00:00"/>
    <x v="27"/>
    <n v="17"/>
  </r>
  <r>
    <n v="34104"/>
    <s v="66.Dengue fever"/>
    <s v="จิรายุส์ ตาลิน"/>
    <s v="765573"/>
    <s v="ชาย"/>
    <n v="10"/>
    <n v="0"/>
    <s v="นักเรียน"/>
    <s v="120"/>
    <x v="0"/>
    <x v="122"/>
    <x v="22"/>
    <x v="10"/>
    <s v="ร้อยเอ็ด"/>
    <d v="2020-08-17T00:00:00"/>
    <d v="2020-08-21T00:00:00"/>
    <m/>
    <d v="2020-01-05T00:00:00"/>
    <x v="21"/>
    <n v="33"/>
  </r>
  <r>
    <n v="18255"/>
    <s v="66.Dengue fever"/>
    <s v="จิราวรรณ ไผ่โสภา"/>
    <s v="460004618"/>
    <s v="หญิง"/>
    <n v="16"/>
    <n v="0"/>
    <s v="นักเรียน"/>
    <s v="30"/>
    <x v="3"/>
    <x v="239"/>
    <x v="114"/>
    <x v="9"/>
    <s v="พนมไพร"/>
    <d v="2020-04-27T00:00:00"/>
    <d v="2020-04-29T00:00:00"/>
    <m/>
    <d v="2020-01-05T00:00:00"/>
    <x v="27"/>
    <n v="17"/>
  </r>
  <r>
    <n v="18308"/>
    <s v="66.Dengue fever"/>
    <s v="จิราวรรณ ทารถ"/>
    <s v="1166435"/>
    <s v="หญิง"/>
    <n v="24"/>
    <n v="5"/>
    <s v="เกษตร"/>
    <s v="หอพักแสงจันทร์"/>
    <x v="0"/>
    <x v="390"/>
    <x v="13"/>
    <x v="3"/>
    <s v="ร้อยเอ็ด"/>
    <d v="2020-04-22T00:00:00"/>
    <d v="2020-04-24T00:00:00"/>
    <m/>
    <d v="2020-01-05T00:00:00"/>
    <x v="20"/>
    <n v="16"/>
  </r>
  <r>
    <n v="40845"/>
    <s v="66.Dengue fever"/>
    <s v="จีรนันท์ เลิศพันธ์"/>
    <s v="530155388"/>
    <s v="หญิง"/>
    <n v="10"/>
    <n v="9"/>
    <s v="นักเรียน"/>
    <s v="151"/>
    <x v="10"/>
    <x v="256"/>
    <x v="102"/>
    <x v="1"/>
    <s v="สุวรรณภูมิ"/>
    <d v="2020-09-29T00:00:00"/>
    <d v="2020-10-03T00:00:00"/>
    <m/>
    <d v="2020-01-05T00:00:00"/>
    <x v="10"/>
    <n v="39"/>
  </r>
  <r>
    <n v="4463"/>
    <s v="66.Dengue fever"/>
    <s v="จีระพันธ์ ปุริศรี"/>
    <s v="718757"/>
    <s v="ชาย"/>
    <n v="20"/>
    <n v="1"/>
    <s v="นักเรียน"/>
    <s v="หอพัก  รณชัยชาญยุทธ"/>
    <x v="5"/>
    <x v="29"/>
    <x v="21"/>
    <x v="3"/>
    <s v="ร้อยเอ็ด"/>
    <d v="2020-01-01T00:00:00"/>
    <d v="2020-01-07T00:00:00"/>
    <m/>
    <d v="2020-01-05T00:00:00"/>
    <x v="46"/>
    <n v="0"/>
  </r>
  <r>
    <n v="25330"/>
    <s v="66.Dengue fever"/>
    <s v="จุฑามาศ บุตรพรม"/>
    <m/>
    <s v="หญิง"/>
    <n v="18"/>
    <n v="0"/>
    <s v="นักเรียน"/>
    <s v="45"/>
    <x v="6"/>
    <x v="347"/>
    <x v="138"/>
    <x v="17"/>
    <s v="เสลภูมิ"/>
    <d v="2020-06-06T00:00:00"/>
    <d v="2020-06-10T00:00:00"/>
    <m/>
    <d v="2020-01-05T00:00:00"/>
    <x v="35"/>
    <n v="22"/>
  </r>
  <r>
    <n v="14000"/>
    <s v="66.Dengue fever"/>
    <s v="จุฑารัตน์ พันสีมา"/>
    <s v="5103645"/>
    <s v="หญิง"/>
    <n v="12"/>
    <n v="0"/>
    <s v="นักเรียน"/>
    <s v="148"/>
    <x v="12"/>
    <x v="211"/>
    <x v="103"/>
    <x v="0"/>
    <s v="หนองพอก"/>
    <d v="2020-03-12T00:00:00"/>
    <d v="2020-03-15T00:00:00"/>
    <m/>
    <d v="2020-01-05T00:00:00"/>
    <x v="3"/>
    <n v="10"/>
  </r>
  <r>
    <n v="35604"/>
    <s v="66.Dengue fever"/>
    <s v="จุฬภัสสร์ สาระภักดี"/>
    <s v="540015769"/>
    <s v="หญิง"/>
    <n v="14"/>
    <n v="5"/>
    <s v="นักเรียน"/>
    <s v="49"/>
    <x v="10"/>
    <x v="153"/>
    <x v="54"/>
    <x v="13"/>
    <s v="จุรีเวช"/>
    <d v="2020-08-30T00:00:00"/>
    <d v="2020-09-04T00:00:00"/>
    <m/>
    <d v="2020-01-05T00:00:00"/>
    <x v="13"/>
    <n v="35"/>
  </r>
  <r>
    <n v="29796"/>
    <s v="66.Dengue fever"/>
    <s v="ฉลองราชย์ จรไธสง"/>
    <s v="184117"/>
    <s v="ชาย"/>
    <n v="13"/>
    <n v="10"/>
    <s v="นักเรียน"/>
    <s v="56"/>
    <x v="8"/>
    <x v="180"/>
    <x v="136"/>
    <x v="5"/>
    <s v="โพนทอง"/>
    <d v="2020-07-26T00:00:00"/>
    <d v="2020-07-29T00:00:00"/>
    <m/>
    <d v="2020-01-05T00:00:00"/>
    <x v="18"/>
    <n v="30"/>
  </r>
  <r>
    <n v="21585"/>
    <s v="66.Dengue fever"/>
    <s v="ฉัตรพล วรวิเศษ"/>
    <s v="480345"/>
    <s v="หญิง"/>
    <n v="14"/>
    <n v="0"/>
    <s v="นักเรียน"/>
    <s v="194"/>
    <x v="13"/>
    <x v="302"/>
    <x v="123"/>
    <x v="11"/>
    <s v="ปทุมรัตต์"/>
    <d v="2020-05-26T00:00:00"/>
    <d v="2020-05-30T00:00:00"/>
    <m/>
    <d v="2020-01-05T00:00:00"/>
    <x v="1"/>
    <n v="21"/>
  </r>
  <r>
    <n v="37688"/>
    <s v="66.Dengue fever"/>
    <s v="ชไมพร พรมเทศ"/>
    <s v="000010132"/>
    <s v="หญิง"/>
    <n v="24"/>
    <n v="5"/>
    <s v="เกษตร"/>
    <s v="8"/>
    <x v="9"/>
    <x v="423"/>
    <x v="83"/>
    <x v="16"/>
    <s v="โพนทราย"/>
    <d v="2020-09-11T00:00:00"/>
    <d v="2020-09-13T00:00:00"/>
    <m/>
    <d v="2020-01-05T00:00:00"/>
    <x v="32"/>
    <n v="36"/>
  </r>
  <r>
    <n v="14919"/>
    <s v="66.Dengue fever"/>
    <s v="ชญนิศ แก้วอามาตย์"/>
    <s v="832139"/>
    <s v="หญิง"/>
    <n v="8"/>
    <n v="11"/>
    <s v="นักเรียน"/>
    <s v="80"/>
    <x v="3"/>
    <x v="3"/>
    <x v="3"/>
    <x v="3"/>
    <s v="ร้อยเอ็ด"/>
    <d v="2020-03-14T00:00:00"/>
    <d v="2020-03-17T00:00:00"/>
    <m/>
    <d v="2020-01-05T00:00:00"/>
    <x v="3"/>
    <n v="10"/>
  </r>
  <r>
    <n v="20001"/>
    <s v="66.Dengue fever"/>
    <s v="ชญานนท์ ปิยนารถ"/>
    <s v="943177"/>
    <s v="ชาย"/>
    <n v="6"/>
    <n v="4"/>
    <s v="นักเรียน"/>
    <s v="67"/>
    <x v="15"/>
    <x v="424"/>
    <x v="13"/>
    <x v="3"/>
    <s v="ร้อยเอ็ด"/>
    <d v="2020-05-11T00:00:00"/>
    <d v="2020-05-16T00:00:00"/>
    <m/>
    <d v="2020-01-05T00:00:00"/>
    <x v="22"/>
    <n v="19"/>
  </r>
  <r>
    <n v="32146"/>
    <s v="66.Dengue fever"/>
    <s v="ชญาภา แสงแดง"/>
    <s v="6302224"/>
    <s v="หญิง"/>
    <n v="14"/>
    <n v="0"/>
    <s v="นักเรียน"/>
    <s v="54"/>
    <x v="5"/>
    <x v="319"/>
    <x v="98"/>
    <x v="11"/>
    <s v="เกษตรวิสัย"/>
    <d v="2020-07-23T00:00:00"/>
    <d v="2020-07-26T00:00:00"/>
    <m/>
    <d v="2020-01-05T00:00:00"/>
    <x v="18"/>
    <n v="29"/>
  </r>
  <r>
    <n v="30945"/>
    <s v="66.Dengue fever"/>
    <s v="ชญาภา สิมมะราช"/>
    <s v="999646"/>
    <s v="หญิง"/>
    <n v="5"/>
    <n v="0"/>
    <s v="ไม่ทราบอาชีพ/ในปกครอง"/>
    <s v="76"/>
    <x v="6"/>
    <x v="113"/>
    <x v="29"/>
    <x v="2"/>
    <s v="ร้อยเอ็ด"/>
    <d v="2020-07-29T00:00:00"/>
    <d v="2020-07-31T00:00:00"/>
    <m/>
    <d v="2020-01-05T00:00:00"/>
    <x v="18"/>
    <n v="30"/>
  </r>
  <r>
    <n v="29855"/>
    <s v="66.Dengue fever"/>
    <s v="ชณิสรา เปรมปราบ"/>
    <s v="000178168"/>
    <s v="หญิง"/>
    <n v="7"/>
    <n v="11"/>
    <s v="นักเรียน"/>
    <s v="105"/>
    <x v="6"/>
    <x v="389"/>
    <x v="145"/>
    <x v="17"/>
    <s v="เสลภูมิ"/>
    <d v="2020-07-30T00:00:00"/>
    <d v="2020-07-30T00:00:00"/>
    <m/>
    <d v="2020-01-05T00:00:00"/>
    <x v="18"/>
    <n v="30"/>
  </r>
  <r>
    <n v="11116"/>
    <s v="66.Dengue fever"/>
    <s v="ชนกวันท์ พระรักษา"/>
    <s v="725805"/>
    <s v="หญิง"/>
    <n v="11"/>
    <n v="0"/>
    <s v="นักเรียน"/>
    <s v="257"/>
    <x v="22"/>
    <x v="146"/>
    <x v="34"/>
    <x v="3"/>
    <s v="ร้อยเอ็ด"/>
    <d v="2020-02-13T00:00:00"/>
    <d v="2020-02-16T00:00:00"/>
    <m/>
    <d v="2020-01-05T00:00:00"/>
    <x v="33"/>
    <n v="6"/>
  </r>
  <r>
    <n v="19540"/>
    <s v="66.Dengue fever"/>
    <s v="ชนกันต์ ธิน่าน"/>
    <m/>
    <s v="ชาย"/>
    <n v="5"/>
    <n v="0"/>
    <s v="ไม่ทราบอาชีพ/ในปกครอง"/>
    <s v="48"/>
    <x v="6"/>
    <x v="425"/>
    <x v="140"/>
    <x v="17"/>
    <s v="เสลภูมิ"/>
    <d v="2020-04-27T00:00:00"/>
    <d v="2020-05-02T00:00:00"/>
    <m/>
    <d v="2020-01-05T00:00:00"/>
    <x v="27"/>
    <n v="17"/>
  </r>
  <r>
    <n v="11398"/>
    <s v="66.Dengue fever"/>
    <s v="ชนธัญ ร่มแสง"/>
    <s v="0088477"/>
    <s v="หญิง"/>
    <n v="10"/>
    <n v="10"/>
    <s v="นักเรียน"/>
    <s v="30"/>
    <x v="8"/>
    <x v="68"/>
    <x v="51"/>
    <x v="10"/>
    <s v="ธวัชบุรี"/>
    <d v="2020-02-29T00:00:00"/>
    <d v="2020-03-02T00:00:00"/>
    <m/>
    <d v="2020-01-05T00:00:00"/>
    <x v="24"/>
    <n v="8"/>
  </r>
  <r>
    <n v="20684"/>
    <s v="66.Dengue fever"/>
    <s v="ชนัญชิดา มะลัยกอง"/>
    <s v="0045110"/>
    <s v="หญิง"/>
    <n v="19"/>
    <n v="8"/>
    <s v="นักเรียน"/>
    <s v="19"/>
    <x v="7"/>
    <x v="68"/>
    <x v="51"/>
    <x v="10"/>
    <s v="ธวัชบุรี"/>
    <d v="2020-05-20T00:00:00"/>
    <d v="2020-05-24T00:00:00"/>
    <m/>
    <d v="2020-01-05T00:00:00"/>
    <x v="1"/>
    <n v="20"/>
  </r>
  <r>
    <n v="36094"/>
    <s v="66.Dengue fever"/>
    <s v="ชนาพร ทศวัฒน์"/>
    <s v="1177688"/>
    <s v="ชาย"/>
    <n v="2"/>
    <n v="5"/>
    <s v="ไม่ทราบอาชีพ/ในปกครอง"/>
    <s v="2"/>
    <x v="9"/>
    <x v="204"/>
    <x v="46"/>
    <x v="10"/>
    <s v="ร้อยเอ็ด"/>
    <d v="2020-09-01T00:00:00"/>
    <d v="2020-09-03T00:00:00"/>
    <m/>
    <d v="2020-01-05T00:00:00"/>
    <x v="13"/>
    <n v="35"/>
  </r>
  <r>
    <n v="21065"/>
    <s v="66.Dengue fever"/>
    <s v="ชนาภา สารบูรณ์"/>
    <s v="155752"/>
    <s v="หญิง"/>
    <n v="12"/>
    <n v="6"/>
    <s v="นักเรียน"/>
    <s v="5"/>
    <x v="9"/>
    <x v="191"/>
    <x v="19"/>
    <x v="5"/>
    <s v="โพนทอง"/>
    <d v="2020-05-22T00:00:00"/>
    <d v="2020-05-26T00:00:00"/>
    <m/>
    <d v="2020-01-05T00:00:00"/>
    <x v="1"/>
    <n v="20"/>
  </r>
  <r>
    <n v="17350"/>
    <s v="66.Dengue fever"/>
    <s v="ชนิภรณ์ ลือจันดา"/>
    <s v="5809655"/>
    <s v="หญิง"/>
    <n v="15"/>
    <n v="9"/>
    <s v="นักเรียน"/>
    <s v="10"/>
    <x v="9"/>
    <x v="272"/>
    <x v="79"/>
    <x v="8"/>
    <s v="จตุรพักตรพิมาน"/>
    <d v="2020-04-17T00:00:00"/>
    <d v="2020-04-20T00:00:00"/>
    <m/>
    <d v="2020-01-05T00:00:00"/>
    <x v="20"/>
    <n v="15"/>
  </r>
  <r>
    <n v="38049"/>
    <s v="66.Dengue fever"/>
    <s v="ชมพูนุช ศรีแก่นจันทร์"/>
    <s v="5900695"/>
    <s v="หญิง"/>
    <n v="13"/>
    <n v="0"/>
    <s v="นักเรียน"/>
    <s v="26"/>
    <x v="1"/>
    <x v="426"/>
    <x v="25"/>
    <x v="11"/>
    <s v="ปทุมรัตต์"/>
    <d v="2020-09-17T00:00:00"/>
    <d v="2020-09-21T00:00:00"/>
    <m/>
    <d v="2020-01-05T00:00:00"/>
    <x v="16"/>
    <n v="37"/>
  </r>
  <r>
    <n v="3150"/>
    <s v="66.Dengue fever"/>
    <s v="ชยพล บุญเล่ห์"/>
    <s v="1034218"/>
    <s v="ชาย"/>
    <n v="3"/>
    <n v="7"/>
    <s v="ไม่ทราบอาชีพ/ในปกครอง"/>
    <s v="240"/>
    <x v="1"/>
    <x v="97"/>
    <x v="34"/>
    <x v="3"/>
    <s v="ร้อยเอ็ด"/>
    <d v="2020-01-10T00:00:00"/>
    <d v="2020-01-14T00:00:00"/>
    <m/>
    <d v="2020-01-05T00:00:00"/>
    <x v="39"/>
    <n v="1"/>
  </r>
  <r>
    <n v="21865"/>
    <s v="66.Dengue fever"/>
    <s v="ชยพล วิชรโภชน์"/>
    <s v="973962"/>
    <s v="ชาย"/>
    <n v="5"/>
    <n v="0"/>
    <s v="ไม่ทราบอาชีพ/ในปกครอง"/>
    <s v="157"/>
    <x v="11"/>
    <x v="65"/>
    <x v="50"/>
    <x v="3"/>
    <s v="ร้อยเอ็ด"/>
    <d v="2020-05-26T00:00:00"/>
    <d v="2020-05-29T00:00:00"/>
    <m/>
    <d v="2020-01-05T00:00:00"/>
    <x v="1"/>
    <n v="21"/>
  </r>
  <r>
    <n v="12645"/>
    <s v="66.Dengue fever"/>
    <s v="ชรัญญา หมั่นการ"/>
    <s v="000229650"/>
    <s v="หญิง"/>
    <n v="10"/>
    <n v="11"/>
    <s v="นักเรียน"/>
    <s v="29"/>
    <x v="12"/>
    <x v="73"/>
    <x v="6"/>
    <x v="5"/>
    <s v="โพนทอง"/>
    <d v="2020-03-11T00:00:00"/>
    <d v="2020-03-11T00:00:00"/>
    <m/>
    <d v="2020-01-05T00:00:00"/>
    <x v="43"/>
    <n v="10"/>
  </r>
  <r>
    <n v="38370"/>
    <s v="66.Dengue fever"/>
    <s v="ชลธิชา สารศิริ"/>
    <s v="000144223"/>
    <s v="หญิง"/>
    <n v="19"/>
    <n v="5"/>
    <s v="นักเรียน"/>
    <s v="29"/>
    <x v="9"/>
    <x v="427"/>
    <x v="131"/>
    <x v="17"/>
    <s v="เสลภูมิ"/>
    <d v="2020-09-22T00:00:00"/>
    <d v="2020-09-22T00:00:00"/>
    <m/>
    <d v="2020-01-05T00:00:00"/>
    <x v="16"/>
    <n v="38"/>
  </r>
  <r>
    <n v="18448"/>
    <s v="66.Dengue fever"/>
    <s v="ชลลดา พลแก้ว"/>
    <s v="630000687"/>
    <s v="หญิง"/>
    <n v="11"/>
    <n v="4"/>
    <s v="นักเรียน"/>
    <s v="19"/>
    <x v="14"/>
    <x v="239"/>
    <x v="114"/>
    <x v="9"/>
    <s v="พนมไพร"/>
    <d v="2020-05-02T00:00:00"/>
    <d v="2020-05-02T00:00:00"/>
    <m/>
    <d v="2020-01-05T00:00:00"/>
    <x v="27"/>
    <n v="17"/>
  </r>
  <r>
    <n v="34321"/>
    <s v="66.Dengue fever"/>
    <s v="ชลัช ลิ้มพงศธร"/>
    <m/>
    <s v="ชาย"/>
    <n v="17"/>
    <n v="0"/>
    <s v="นักเรียน"/>
    <s v="186  ผดุงพานิช"/>
    <x v="2"/>
    <x v="279"/>
    <x v="21"/>
    <x v="3"/>
    <s v="ร้อยเอ็ดธนบุรี"/>
    <d v="2020-08-13T00:00:00"/>
    <d v="2020-08-15T00:00:00"/>
    <m/>
    <d v="2020-01-05T00:00:00"/>
    <x v="0"/>
    <n v="32"/>
  </r>
  <r>
    <n v="25478"/>
    <s v="66.Dengue fever"/>
    <s v="ชวัลณัฐ หนองนา"/>
    <s v="630002504"/>
    <s v="ชาย"/>
    <n v="1"/>
    <n v="3"/>
    <s v="ไม่ทราบอาชีพ/ในปกครอง"/>
    <s v="145"/>
    <x v="2"/>
    <x v="80"/>
    <x v="58"/>
    <x v="12"/>
    <s v="สุวรรณภูมิ"/>
    <d v="2020-06-11T00:00:00"/>
    <d v="2020-06-14T00:00:00"/>
    <m/>
    <d v="2020-01-05T00:00:00"/>
    <x v="4"/>
    <n v="23"/>
  </r>
  <r>
    <n v="15592"/>
    <s v="66.Dengue fever"/>
    <s v="ชัชชญา สาสาด"/>
    <s v="1132639"/>
    <s v="หญิง"/>
    <n v="0"/>
    <n v="11"/>
    <s v="ไม่ทราบอาชีพ/ในปกครอง"/>
    <s v="99"/>
    <x v="9"/>
    <x v="428"/>
    <x v="145"/>
    <x v="17"/>
    <s v="ร้อยเอ็ด"/>
    <d v="2020-03-06T00:00:00"/>
    <d v="2020-03-09T00:00:00"/>
    <m/>
    <d v="2020-01-05T00:00:00"/>
    <x v="43"/>
    <n v="9"/>
  </r>
  <r>
    <n v="20651"/>
    <s v="66.Dengue fever"/>
    <s v="ชัชนันท์ ทองโพธิ์"/>
    <s v="460008377"/>
    <s v="ชาย"/>
    <n v="16"/>
    <n v="5"/>
    <s v="นักเรียน"/>
    <s v="123"/>
    <x v="6"/>
    <x v="41"/>
    <x v="33"/>
    <x v="9"/>
    <s v="พนมไพร"/>
    <d v="2020-05-19T00:00:00"/>
    <d v="2020-05-22T00:00:00"/>
    <m/>
    <d v="2020-01-05T00:00:00"/>
    <x v="6"/>
    <n v="20"/>
  </r>
  <r>
    <n v="17336"/>
    <s v="66.Dengue fever"/>
    <s v="ชัญญา  คำภิไหล"/>
    <s v="212271"/>
    <s v="หญิง"/>
    <n v="6"/>
    <n v="5"/>
    <s v="นักเรียน"/>
    <s v="175"/>
    <x v="14"/>
    <x v="108"/>
    <x v="71"/>
    <x v="5"/>
    <s v="โพนทอง"/>
    <d v="2020-04-17T00:00:00"/>
    <d v="2020-04-20T00:00:00"/>
    <m/>
    <d v="2020-01-05T00:00:00"/>
    <x v="20"/>
    <n v="15"/>
  </r>
  <r>
    <n v="34208"/>
    <s v="66.Dengue fever"/>
    <s v="ชัญญานุช สืบศรี"/>
    <s v="620001305"/>
    <s v="หญิง"/>
    <n v="1"/>
    <n v="6"/>
    <s v="ไม่ทราบอาชีพ/ในปกครอง"/>
    <s v="317"/>
    <x v="13"/>
    <x v="116"/>
    <x v="21"/>
    <x v="3"/>
    <s v="จุรีเวช"/>
    <d v="2020-08-19T00:00:00"/>
    <d v="2020-08-26T00:00:00"/>
    <m/>
    <d v="2020-01-05T00:00:00"/>
    <x v="2"/>
    <n v="33"/>
  </r>
  <r>
    <n v="27095"/>
    <s v="66.Dengue fever"/>
    <s v="ชัยภัทร์ สิทธิศักดิ์"/>
    <s v="683221"/>
    <s v="ชาย"/>
    <n v="12"/>
    <n v="7"/>
    <s v="นักเรียน"/>
    <s v="24"/>
    <x v="10"/>
    <x v="46"/>
    <x v="37"/>
    <x v="10"/>
    <s v="ร้อยเอ็ด"/>
    <d v="2020-07-03T00:00:00"/>
    <d v="2020-07-08T00:00:00"/>
    <m/>
    <d v="2020-01-05T00:00:00"/>
    <x v="12"/>
    <n v="26"/>
  </r>
  <r>
    <n v="27787"/>
    <s v="66.Dengue fever"/>
    <s v="ชัยมงคล พิมพ์รักษา"/>
    <s v="5006952"/>
    <s v="ชาย"/>
    <n v="12"/>
    <n v="9"/>
    <s v="นักเรียน"/>
    <s v="54"/>
    <x v="13"/>
    <x v="325"/>
    <x v="85"/>
    <x v="0"/>
    <s v="หนองพอก"/>
    <d v="2020-07-09T00:00:00"/>
    <d v="2020-07-12T00:00:00"/>
    <m/>
    <d v="2020-01-05T00:00:00"/>
    <x v="9"/>
    <n v="27"/>
  </r>
  <r>
    <n v="25834"/>
    <s v="66.Dengue fever"/>
    <s v="ชัยวัฒน์ เทียมสุวรรณ"/>
    <s v="6201022"/>
    <s v="ชาย"/>
    <n v="16"/>
    <n v="3"/>
    <s v="นักเรียน"/>
    <s v="12"/>
    <x v="0"/>
    <x v="12"/>
    <x v="12"/>
    <x v="0"/>
    <s v="หนองพอก"/>
    <d v="2020-06-19T00:00:00"/>
    <d v="2020-07-01T00:00:00"/>
    <m/>
    <d v="2020-01-05T00:00:00"/>
    <x v="7"/>
    <n v="24"/>
  </r>
  <r>
    <n v="32100"/>
    <s v="66.Dengue fever"/>
    <s v="ชัยวัฒน์ โมลาสิน"/>
    <s v="600001595"/>
    <s v="ชาย"/>
    <n v="6"/>
    <n v="11"/>
    <s v="นักเรียน"/>
    <s v="59"/>
    <x v="8"/>
    <x v="429"/>
    <x v="22"/>
    <x v="10"/>
    <s v="จุรีเวช"/>
    <d v="2020-08-05T00:00:00"/>
    <d v="2020-08-14T00:00:00"/>
    <m/>
    <d v="2020-01-05T00:00:00"/>
    <x v="0"/>
    <n v="31"/>
  </r>
  <r>
    <n v="37577"/>
    <s v="66.Dengue fever"/>
    <s v="ชัยศิริ ถนัดค้า"/>
    <s v="6203975"/>
    <s v="ชาย"/>
    <n v="34"/>
    <n v="0"/>
    <s v="เกษตร"/>
    <s v="53"/>
    <x v="13"/>
    <x v="430"/>
    <x v="76"/>
    <x v="8"/>
    <s v="เกษตรวิสัย"/>
    <d v="2020-09-09T00:00:00"/>
    <d v="2020-09-10T00:00:00"/>
    <m/>
    <d v="2020-01-05T00:00:00"/>
    <x v="5"/>
    <n v="36"/>
  </r>
  <r>
    <n v="37188"/>
    <s v="66.Dengue fever"/>
    <s v="ชัยสิทธิ์ เดชพละ"/>
    <s v="000011936"/>
    <s v="ชาย"/>
    <n v="22"/>
    <n v="4"/>
    <s v="รับจ้าง,กรรมกร"/>
    <s v="46"/>
    <x v="9"/>
    <x v="431"/>
    <x v="13"/>
    <x v="3"/>
    <s v="ทุ่งเขาหลวง"/>
    <d v="2020-09-10T00:00:00"/>
    <d v="2020-09-14T00:00:00"/>
    <m/>
    <d v="2020-01-05T00:00:00"/>
    <x v="32"/>
    <n v="36"/>
  </r>
  <r>
    <n v="17450"/>
    <s v="66.Dengue fever"/>
    <s v="ชาญชัย ไชยอุดม"/>
    <s v="0088555"/>
    <s v="ชาย"/>
    <n v="9"/>
    <n v="11"/>
    <s v="นักเรียน"/>
    <s v="56"/>
    <x v="7"/>
    <x v="68"/>
    <x v="51"/>
    <x v="10"/>
    <s v="ธวัชบุรี"/>
    <d v="2020-04-17T00:00:00"/>
    <d v="2020-04-17T00:00:00"/>
    <m/>
    <d v="2020-01-05T00:00:00"/>
    <x v="28"/>
    <n v="15"/>
  </r>
  <r>
    <n v="35332"/>
    <s v="66.Dengue fever"/>
    <s v="ชาญชัย จันทะธรรม"/>
    <s v="561981"/>
    <s v="ชาย"/>
    <n v="14"/>
    <n v="0"/>
    <s v="นักเรียน"/>
    <s v="139"/>
    <x v="14"/>
    <x v="207"/>
    <x v="13"/>
    <x v="3"/>
    <s v="ร้อยเอ็ด"/>
    <d v="2020-08-28T00:00:00"/>
    <d v="2020-08-30T00:00:00"/>
    <m/>
    <d v="2020-01-05T00:00:00"/>
    <x v="13"/>
    <n v="34"/>
  </r>
  <r>
    <n v="19757"/>
    <s v="66.Dengue fever"/>
    <s v="ชาลิสา สียางนอก"/>
    <s v="1167021"/>
    <s v="หญิง"/>
    <n v="0"/>
    <n v="8"/>
    <s v="ไม่ทราบอาชีพ/ในปกครอง"/>
    <s v="98"/>
    <x v="13"/>
    <x v="432"/>
    <x v="52"/>
    <x v="6"/>
    <s v="ร้อยเอ็ด"/>
    <d v="2020-05-02T00:00:00"/>
    <d v="2020-05-05T00:00:00"/>
    <m/>
    <d v="2020-01-05T00:00:00"/>
    <x v="14"/>
    <n v="17"/>
  </r>
  <r>
    <n v="34354"/>
    <s v="66.Dengue fever"/>
    <s v="ชิตวัน สวัสดิ์ผลจำรูญ"/>
    <s v="560002241"/>
    <s v="ชาย"/>
    <n v="13"/>
    <n v="11"/>
    <s v="นักเรียน"/>
    <s v="387"/>
    <x v="0"/>
    <x v="381"/>
    <x v="20"/>
    <x v="9"/>
    <s v="พนมไพร"/>
    <d v="2020-08-23T00:00:00"/>
    <d v="2020-08-25T00:00:00"/>
    <m/>
    <d v="2020-01-05T00:00:00"/>
    <x v="2"/>
    <n v="34"/>
  </r>
  <r>
    <n v="21514"/>
    <s v="66.Dengue fever"/>
    <s v="ชิรญา อุตรมาตย์"/>
    <s v="1007009"/>
    <s v="หญิง"/>
    <n v="7"/>
    <n v="0"/>
    <s v="นักเรียน"/>
    <s v="29"/>
    <x v="12"/>
    <x v="13"/>
    <x v="13"/>
    <x v="3"/>
    <s v="ร้อยเอ็ด"/>
    <d v="2020-05-27T00:00:00"/>
    <d v="2020-05-29T00:00:00"/>
    <m/>
    <d v="2020-01-05T00:00:00"/>
    <x v="1"/>
    <n v="21"/>
  </r>
  <r>
    <n v="21904"/>
    <s v="66.Dengue fever"/>
    <s v="ชีวิานันทท์ แก้วพิลา"/>
    <s v="5204464"/>
    <s v="ชาย"/>
    <n v="10"/>
    <n v="0"/>
    <s v="นักเรียน"/>
    <s v="118"/>
    <x v="2"/>
    <x v="39"/>
    <x v="25"/>
    <x v="11"/>
    <s v="ปทุมรัตต์"/>
    <d v="2020-05-30T00:00:00"/>
    <d v="2020-06-04T00:00:00"/>
    <m/>
    <d v="2020-01-05T00:00:00"/>
    <x v="8"/>
    <n v="21"/>
  </r>
  <r>
    <n v="26199"/>
    <s v="66.Dengue fever"/>
    <s v="ชุดาภา สุริวรรณ"/>
    <m/>
    <s v="หญิง"/>
    <n v="21"/>
    <n v="0"/>
    <s v="รับจ้าง,กรรมกร"/>
    <s v="112"/>
    <x v="7"/>
    <x v="433"/>
    <x v="73"/>
    <x v="17"/>
    <s v="เสลภูมิ"/>
    <d v="2020-07-01T00:00:00"/>
    <d v="2020-07-02T00:00:00"/>
    <m/>
    <d v="2020-01-05T00:00:00"/>
    <x v="7"/>
    <n v="26"/>
  </r>
  <r>
    <n v="34674"/>
    <s v="66.Dengue fever"/>
    <s v="ชุติกาญจน์ เข็มชาย"/>
    <s v="6300978"/>
    <s v="หญิง"/>
    <n v="13"/>
    <n v="0"/>
    <s v="นักเรียน"/>
    <s v="205"/>
    <x v="8"/>
    <x v="49"/>
    <x v="39"/>
    <x v="11"/>
    <s v="ปทุมรัตต์"/>
    <d v="2020-08-23T00:00:00"/>
    <d v="2020-08-26T00:00:00"/>
    <m/>
    <d v="2020-01-05T00:00:00"/>
    <x v="2"/>
    <n v="34"/>
  </r>
  <r>
    <n v="34138"/>
    <s v="66.Dengue fever"/>
    <s v="ชุติกาญจน์ หลาบคำ"/>
    <s v="5503668"/>
    <s v="หญิง"/>
    <n v="8"/>
    <n v="4"/>
    <s v="นักเรียน"/>
    <s v="23"/>
    <x v="6"/>
    <x v="242"/>
    <x v="79"/>
    <x v="8"/>
    <s v="จตุรพักตรพิมาน"/>
    <d v="2020-08-25T00:00:00"/>
    <d v="2020-08-26T00:00:00"/>
    <m/>
    <d v="2020-01-05T00:00:00"/>
    <x v="2"/>
    <n v="34"/>
  </r>
  <r>
    <n v="34936"/>
    <s v="66.Dengue fever"/>
    <s v="ชุติพร มณีดำ"/>
    <s v="560174471"/>
    <s v="หญิง"/>
    <n v="22"/>
    <n v="11"/>
    <s v="เกษตร"/>
    <s v="180"/>
    <x v="5"/>
    <x v="127"/>
    <x v="76"/>
    <x v="1"/>
    <s v="สุวรรณภูมิ"/>
    <d v="2020-08-20T00:00:00"/>
    <d v="2020-08-24T00:00:00"/>
    <m/>
    <d v="2020-01-05T00:00:00"/>
    <x v="2"/>
    <n v="33"/>
  </r>
  <r>
    <n v="31297"/>
    <s v="66.Dengue fever"/>
    <s v="ชุติมันต์ ผดุงสัตย์"/>
    <s v="1095829"/>
    <s v="หญิง"/>
    <n v="2"/>
    <n v="5"/>
    <s v="ไม่ทราบอาชีพ/ในปกครอง"/>
    <s v="24"/>
    <x v="13"/>
    <x v="190"/>
    <x v="2"/>
    <x v="2"/>
    <s v="ร้อยเอ็ด"/>
    <d v="2020-08-02T00:00:00"/>
    <d v="2020-08-05T00:00:00"/>
    <m/>
    <d v="2020-01-05T00:00:00"/>
    <x v="26"/>
    <n v="31"/>
  </r>
  <r>
    <n v="18864"/>
    <s v="66.Dengue fever"/>
    <s v="ชุติมา ชอบบุญ"/>
    <s v="5602999"/>
    <s v="หญิง"/>
    <n v="6"/>
    <n v="8"/>
    <s v="นักเรียน"/>
    <s v="22"/>
    <x v="5"/>
    <x v="434"/>
    <x v="103"/>
    <x v="0"/>
    <s v="หนองพอก"/>
    <d v="2020-05-04T00:00:00"/>
    <d v="2020-05-07T00:00:00"/>
    <m/>
    <d v="2020-01-05T00:00:00"/>
    <x v="14"/>
    <n v="18"/>
  </r>
  <r>
    <n v="17367"/>
    <s v="66.Dengue fever"/>
    <s v="ชุติมา นนทะนำ"/>
    <s v="805702"/>
    <s v="หญิง"/>
    <n v="10"/>
    <n v="2"/>
    <s v="นักเรียน"/>
    <s v="29"/>
    <x v="17"/>
    <x v="435"/>
    <x v="86"/>
    <x v="3"/>
    <s v="ร้อยเอ็ด"/>
    <d v="2020-04-12T00:00:00"/>
    <d v="2020-04-16T00:00:00"/>
    <m/>
    <d v="2020-01-05T00:00:00"/>
    <x v="28"/>
    <n v="15"/>
  </r>
  <r>
    <n v="20106"/>
    <s v="66.Dengue fever"/>
    <s v="ญาณภัทร ตุระพิภาค"/>
    <s v="530003444"/>
    <s v="หญิง"/>
    <n v="10"/>
    <n v="6"/>
    <s v="นักเรียน"/>
    <s v="94"/>
    <x v="5"/>
    <x v="239"/>
    <x v="114"/>
    <x v="9"/>
    <s v="พนมไพร"/>
    <d v="2020-05-17T00:00:00"/>
    <d v="2020-05-18T00:00:00"/>
    <m/>
    <d v="2020-01-05T00:00:00"/>
    <x v="6"/>
    <n v="20"/>
  </r>
  <r>
    <n v="2839"/>
    <s v="66.Dengue fever"/>
    <s v="ฐปนพ พฤษกรรม"/>
    <s v="7802-62"/>
    <s v="ชาย"/>
    <n v="0"/>
    <n v="5"/>
    <s v="ไม่ทราบอาชีพ/ในปกครอง"/>
    <s v="85"/>
    <x v="13"/>
    <x v="313"/>
    <x v="131"/>
    <x v="17"/>
    <s v="ร้อยเอ็ดธนบุรี"/>
    <d v="2020-01-06T00:00:00"/>
    <d v="2020-01-08T00:00:00"/>
    <m/>
    <d v="2020-01-05T00:00:00"/>
    <x v="46"/>
    <n v="1"/>
  </r>
  <r>
    <n v="30795"/>
    <s v="66.Dengue fever"/>
    <s v="ฐานะมาศ ชื่นตา"/>
    <s v="1174828"/>
    <s v="หญิง"/>
    <n v="19"/>
    <n v="3"/>
    <s v="นักเรียน"/>
    <s v="หอพักสตรีแม่จินดา"/>
    <x v="11"/>
    <x v="436"/>
    <x v="77"/>
    <x v="17"/>
    <s v="ร้อยเอ็ด"/>
    <d v="2020-08-01T00:00:00"/>
    <d v="2020-08-04T00:00:00"/>
    <m/>
    <d v="2020-01-05T00:00:00"/>
    <x v="26"/>
    <n v="30"/>
  </r>
  <r>
    <n v="26389"/>
    <s v="66.Dengue fever"/>
    <s v="ฐิตาพร แสนประดิษฐ์"/>
    <s v="42690"/>
    <s v="หญิง"/>
    <n v="23"/>
    <n v="3"/>
    <s v="รับจ้าง,กรรมกร"/>
    <s v="185/11"/>
    <x v="12"/>
    <x v="42"/>
    <x v="34"/>
    <x v="3"/>
    <s v="ร้อยเอ็ด"/>
    <d v="2020-06-25T00:00:00"/>
    <d v="2020-06-30T00:00:00"/>
    <m/>
    <d v="2020-01-05T00:00:00"/>
    <x v="7"/>
    <n v="25"/>
  </r>
  <r>
    <n v="26711"/>
    <s v="66.Dengue fever"/>
    <s v="ฐิตาภา จันทะรี"/>
    <s v="630002749"/>
    <s v="หญิง"/>
    <n v="9"/>
    <n v="7"/>
    <s v="นักเรียน"/>
    <s v="54"/>
    <x v="8"/>
    <x v="135"/>
    <x v="28"/>
    <x v="13"/>
    <s v="สุวรรณภูมิ"/>
    <d v="2020-06-27T00:00:00"/>
    <d v="2020-07-01T00:00:00"/>
    <m/>
    <d v="2020-01-05T00:00:00"/>
    <x v="7"/>
    <n v="25"/>
  </r>
  <r>
    <n v="19784"/>
    <s v="66.Dengue fever"/>
    <s v="ฐิติกร ด้วยสาร"/>
    <s v="480112033"/>
    <s v="ชาย"/>
    <n v="15"/>
    <n v="4"/>
    <s v="นักเรียน"/>
    <s v="173/1"/>
    <x v="9"/>
    <x v="52"/>
    <x v="42"/>
    <x v="1"/>
    <s v="สุวรรณภูมิ"/>
    <d v="2020-04-26T00:00:00"/>
    <d v="2020-04-28T00:00:00"/>
    <m/>
    <d v="2020-01-05T00:00:00"/>
    <x v="27"/>
    <n v="17"/>
  </r>
  <r>
    <n v="39119"/>
    <s v="66.Dengue fever"/>
    <s v="ฐิติกร สอนมาก"/>
    <s v="560176314"/>
    <s v="ชาย"/>
    <n v="7"/>
    <n v="0"/>
    <s v="นักเรียน"/>
    <s v="18"/>
    <x v="16"/>
    <x v="437"/>
    <x v="4"/>
    <x v="1"/>
    <s v="สุวรรณภูมิ"/>
    <d v="2020-09-22T00:00:00"/>
    <d v="2020-09-25T00:00:00"/>
    <m/>
    <d v="2020-01-05T00:00:00"/>
    <x v="16"/>
    <n v="38"/>
  </r>
  <r>
    <n v="36319"/>
    <s v="66.Dengue fever"/>
    <s v="ฐิติกา ศิริสุข"/>
    <m/>
    <s v="หญิง"/>
    <n v="9"/>
    <n v="0"/>
    <s v="นักเรียน"/>
    <s v="78"/>
    <x v="9"/>
    <x v="438"/>
    <x v="36"/>
    <x v="17"/>
    <s v="เสลภูมิ"/>
    <d v="2020-08-25T00:00:00"/>
    <d v="2020-08-29T00:00:00"/>
    <m/>
    <d v="2020-01-05T00:00:00"/>
    <x v="2"/>
    <n v="34"/>
  </r>
  <r>
    <n v="15093"/>
    <s v="66.Dengue fever"/>
    <s v="ฐิติกานต์ แปลกภิรมย์"/>
    <s v="248074"/>
    <s v="หญิง"/>
    <n v="7"/>
    <n v="0"/>
    <s v="นักเรียน"/>
    <s v="91"/>
    <x v="0"/>
    <x v="148"/>
    <x v="30"/>
    <x v="5"/>
    <s v="โพนทอง"/>
    <d v="2020-03-17T00:00:00"/>
    <d v="2020-03-23T00:00:00"/>
    <m/>
    <d v="2020-01-05T00:00:00"/>
    <x v="36"/>
    <n v="11"/>
  </r>
  <r>
    <n v="26725"/>
    <s v="66.Dengue fever"/>
    <s v="ฐิติณัชชา ฉลองภูมิ"/>
    <s v="620208555"/>
    <s v="หญิง"/>
    <n v="7"/>
    <n v="1"/>
    <s v="นักเรียน"/>
    <s v="54"/>
    <x v="8"/>
    <x v="135"/>
    <x v="28"/>
    <x v="13"/>
    <s v="สุวรรณภูมิ"/>
    <d v="2020-06-30T00:00:00"/>
    <d v="2020-07-05T00:00:00"/>
    <m/>
    <d v="2020-01-05T00:00:00"/>
    <x v="12"/>
    <n v="26"/>
  </r>
  <r>
    <n v="18709"/>
    <s v="66.Dengue fever"/>
    <s v="ฐิติพร ศรีพรหม"/>
    <s v="510001158"/>
    <s v="หญิง"/>
    <n v="36"/>
    <n v="6"/>
    <s v="รับจ้าง,กรรมกร"/>
    <s v="6"/>
    <x v="13"/>
    <x v="195"/>
    <x v="20"/>
    <x v="9"/>
    <s v="พนมไพร"/>
    <d v="2020-04-30T00:00:00"/>
    <d v="2020-05-05T00:00:00"/>
    <m/>
    <d v="2020-01-05T00:00:00"/>
    <x v="14"/>
    <n v="17"/>
  </r>
  <r>
    <n v="42800"/>
    <s v="66.Dengue fever"/>
    <s v="ฐิติรัตน์ ม่วงมณี"/>
    <s v="550000579"/>
    <s v="หญิง"/>
    <n v="8"/>
    <n v="7"/>
    <s v="นักเรียน"/>
    <s v="26"/>
    <x v="0"/>
    <x v="381"/>
    <x v="20"/>
    <x v="9"/>
    <s v="พนมไพร"/>
    <d v="2020-10-23T00:00:00"/>
    <d v="2020-10-28T00:00:00"/>
    <m/>
    <d v="2020-01-05T00:00:00"/>
    <x v="42"/>
    <n v="42"/>
  </r>
  <r>
    <n v="32881"/>
    <s v="66.Dengue fever"/>
    <s v="ฐิติวรดา ต้นเสียงดี"/>
    <s v="854620"/>
    <s v="หญิง"/>
    <n v="8"/>
    <n v="0"/>
    <s v="นักเรียน"/>
    <s v="145"/>
    <x v="11"/>
    <x v="263"/>
    <x v="120"/>
    <x v="3"/>
    <s v="ร้อยเอ็ด"/>
    <d v="2020-08-15T00:00:00"/>
    <d v="2020-08-17T00:00:00"/>
    <m/>
    <d v="2020-01-05T00:00:00"/>
    <x v="21"/>
    <n v="32"/>
  </r>
  <r>
    <n v="21145"/>
    <s v="66.Dengue fever"/>
    <s v="ฐิติวรดา วิวัฒน์พงษ์"/>
    <s v="6201618"/>
    <s v="หญิง"/>
    <n v="24"/>
    <n v="8"/>
    <s v="รับจ้าง,กรรมกร"/>
    <s v="39"/>
    <x v="10"/>
    <x v="18"/>
    <x v="18"/>
    <x v="8"/>
    <s v="จตุรพักตรพิมาน"/>
    <d v="2020-05-25T00:00:00"/>
    <d v="2020-05-26T00:00:00"/>
    <m/>
    <d v="2020-01-05T00:00:00"/>
    <x v="1"/>
    <n v="21"/>
  </r>
  <r>
    <n v="29985"/>
    <s v="66.Dengue fever"/>
    <s v="ฐิติวัสส์ เนื่องภา"/>
    <s v="763067"/>
    <s v="ชาย"/>
    <n v="10"/>
    <n v="0"/>
    <s v="นักเรียน"/>
    <s v="76"/>
    <x v="9"/>
    <x v="431"/>
    <x v="13"/>
    <x v="3"/>
    <s v="ร้อยเอ็ด"/>
    <d v="2020-07-22T00:00:00"/>
    <d v="2020-07-27T00:00:00"/>
    <m/>
    <d v="2020-01-05T00:00:00"/>
    <x v="18"/>
    <n v="29"/>
  </r>
  <r>
    <n v="20055"/>
    <s v="66.Dengue fever"/>
    <s v="ฑิตยา โพธิ์กุดศรี"/>
    <s v="5606002"/>
    <s v="หญิง"/>
    <n v="16"/>
    <n v="6"/>
    <s v="นักเรียน"/>
    <s v="36"/>
    <x v="2"/>
    <x v="66"/>
    <x v="29"/>
    <x v="2"/>
    <s v="โพธิ์ชัย"/>
    <d v="2020-05-10T00:00:00"/>
    <d v="2020-05-13T00:00:00"/>
    <m/>
    <d v="2020-01-05T00:00:00"/>
    <x v="22"/>
    <n v="19"/>
  </r>
  <r>
    <n v="25335"/>
    <s v="66.Dengue fever"/>
    <s v="ณฐิตา เดชพละ"/>
    <m/>
    <s v="หญิง"/>
    <n v="8"/>
    <n v="0"/>
    <s v="นักเรียน"/>
    <s v="33"/>
    <x v="0"/>
    <x v="439"/>
    <x v="143"/>
    <x v="4"/>
    <s v="เสลภูมิ"/>
    <d v="2020-06-17T00:00:00"/>
    <d v="2020-06-20T00:00:00"/>
    <m/>
    <d v="2020-01-05T00:00:00"/>
    <x v="4"/>
    <n v="24"/>
  </r>
  <r>
    <n v="22086"/>
    <s v="66.Dengue fever"/>
    <s v="ณพิชญ์ วงค์อาจ"/>
    <s v="540164571"/>
    <s v="ชาย"/>
    <n v="8"/>
    <n v="10"/>
    <s v="นักเรียน"/>
    <s v="215"/>
    <x v="7"/>
    <x v="4"/>
    <x v="4"/>
    <x v="1"/>
    <s v="สุวรรณภูมิ"/>
    <d v="2020-05-29T00:00:00"/>
    <d v="2020-06-02T00:00:00"/>
    <m/>
    <d v="2020-01-05T00:00:00"/>
    <x v="8"/>
    <n v="21"/>
  </r>
  <r>
    <n v="28634"/>
    <s v="66.Dengue fever"/>
    <s v="ณภัสกร พูลเพิ่ม"/>
    <m/>
    <s v="ชาย"/>
    <n v="12"/>
    <n v="0"/>
    <s v="นักเรียน"/>
    <s v="229"/>
    <x v="8"/>
    <x v="440"/>
    <x v="148"/>
    <x v="17"/>
    <s v="เสลภูมิ"/>
    <d v="2020-07-19T00:00:00"/>
    <d v="2020-07-21T00:00:00"/>
    <m/>
    <d v="2020-01-05T00:00:00"/>
    <x v="11"/>
    <n v="29"/>
  </r>
  <r>
    <n v="21371"/>
    <s v="66.Dengue fever"/>
    <s v="ณรงค์วิชญ์ ทองโพธิ์"/>
    <s v="450041557"/>
    <s v="ชาย"/>
    <n v="25"/>
    <n v="5"/>
    <s v="รับจ้าง,กรรมกร"/>
    <s v="117"/>
    <x v="6"/>
    <x v="41"/>
    <x v="33"/>
    <x v="9"/>
    <s v="พนมไพร"/>
    <d v="2020-05-26T00:00:00"/>
    <d v="2020-05-29T00:00:00"/>
    <m/>
    <d v="2020-01-05T00:00:00"/>
    <x v="1"/>
    <n v="21"/>
  </r>
  <r>
    <n v="35614"/>
    <s v="66.Dengue fever"/>
    <s v="ณฤชา เวียงวะลัย"/>
    <s v="540001723"/>
    <s v="ชาย"/>
    <n v="9"/>
    <n v="2"/>
    <s v="นักเรียน"/>
    <s v="44/2"/>
    <x v="0"/>
    <x v="381"/>
    <x v="20"/>
    <x v="9"/>
    <s v="พนมไพร"/>
    <d v="2020-09-05T00:00:00"/>
    <d v="2020-09-05T00:00:00"/>
    <m/>
    <d v="2020-01-05T00:00:00"/>
    <x v="13"/>
    <n v="35"/>
  </r>
  <r>
    <n v="36808"/>
    <s v="66.Dengue fever"/>
    <s v="ณัชพล เสนารักษ์"/>
    <s v="000270745"/>
    <s v="ชาย"/>
    <n v="6"/>
    <n v="4"/>
    <s v="นักเรียน"/>
    <s v="27"/>
    <x v="10"/>
    <x v="29"/>
    <x v="149"/>
    <x v="15"/>
    <s v="โพนทอง"/>
    <d v="2020-09-02T00:00:00"/>
    <d v="2020-09-12T00:00:00"/>
    <m/>
    <d v="2020-01-05T00:00:00"/>
    <x v="5"/>
    <n v="35"/>
  </r>
  <r>
    <n v="30103"/>
    <s v="66.Dengue fever"/>
    <s v="ณัชพล กุดจอมศรี"/>
    <s v="000205070"/>
    <s v="ชาย"/>
    <n v="7"/>
    <n v="9"/>
    <s v="นักเรียน"/>
    <s v="18"/>
    <x v="21"/>
    <x v="441"/>
    <x v="89"/>
    <x v="5"/>
    <s v="โพนทอง"/>
    <d v="2020-07-24T00:00:00"/>
    <d v="2020-07-31T00:00:00"/>
    <m/>
    <d v="2020-01-05T00:00:00"/>
    <x v="18"/>
    <n v="29"/>
  </r>
  <r>
    <n v="28595"/>
    <s v="66.Dengue fever"/>
    <s v="ณัชพัฒน์ โคตรคำ"/>
    <s v="630003734"/>
    <s v="ชาย"/>
    <n v="22"/>
    <n v="2"/>
    <s v="รับจ้าง,กรรมกร"/>
    <s v="13/2"/>
    <x v="23"/>
    <x v="442"/>
    <x v="21"/>
    <x v="3"/>
    <s v="จุรีเวช"/>
    <d v="2020-07-15T00:00:00"/>
    <d v="2020-07-22T00:00:00"/>
    <m/>
    <d v="2020-01-05T00:00:00"/>
    <x v="11"/>
    <n v="28"/>
  </r>
  <r>
    <n v="16934"/>
    <s v="66.Dengue fever"/>
    <s v="ณัชมล พรมโนนศรี"/>
    <s v="611792"/>
    <s v="หญิง"/>
    <n v="13"/>
    <n v="5"/>
    <s v="นักเรียน"/>
    <s v="3"/>
    <x v="7"/>
    <x v="198"/>
    <x v="57"/>
    <x v="3"/>
    <s v="ร้อยเอ็ด"/>
    <d v="2020-04-13T00:00:00"/>
    <d v="2020-04-14T00:00:00"/>
    <m/>
    <d v="2020-01-05T00:00:00"/>
    <x v="28"/>
    <n v="15"/>
  </r>
  <r>
    <n v="31077"/>
    <s v="66.Dengue fever"/>
    <s v="ณัชสุภัค ทิพศร"/>
    <m/>
    <s v="หญิง"/>
    <n v="43"/>
    <n v="0"/>
    <s v="เกษตร"/>
    <s v="48"/>
    <x v="13"/>
    <x v="432"/>
    <x v="52"/>
    <x v="6"/>
    <s v="ร้อยเอ็ดธนบุรี"/>
    <d v="2020-07-18T00:00:00"/>
    <d v="2020-07-22T00:00:00"/>
    <m/>
    <d v="2020-01-05T00:00:00"/>
    <x v="11"/>
    <n v="28"/>
  </r>
  <r>
    <n v="34905"/>
    <s v="66.Dengue fever"/>
    <s v="ณัฎฐกร แซ่ซิ้ม"/>
    <s v="6000184"/>
    <s v="ชาย"/>
    <n v="11"/>
    <n v="3"/>
    <s v="นักเรียน"/>
    <s v="8"/>
    <x v="15"/>
    <x v="443"/>
    <x v="62"/>
    <x v="14"/>
    <s v="จังหาร"/>
    <d v="2020-08-27T00:00:00"/>
    <d v="2020-08-30T00:00:00"/>
    <m/>
    <d v="2020-01-05T00:00:00"/>
    <x v="13"/>
    <n v="34"/>
  </r>
  <r>
    <n v="32005"/>
    <s v="66.Dengue fever"/>
    <s v="ณัฎฐณิชา เกษมธีระสมบูรณ์"/>
    <s v="91624"/>
    <s v="หญิง"/>
    <n v="11"/>
    <n v="0"/>
    <s v="นักเรียน"/>
    <s v="75"/>
    <x v="12"/>
    <x v="17"/>
    <x v="28"/>
    <x v="13"/>
    <s v="อาจสามารถ"/>
    <d v="2020-08-01T00:00:00"/>
    <d v="2020-08-05T00:00:00"/>
    <m/>
    <d v="2020-01-05T00:00:00"/>
    <x v="26"/>
    <n v="30"/>
  </r>
  <r>
    <n v="22045"/>
    <s v="66.Dengue fever"/>
    <s v="ณัฎฐ์ธนกฤต แฝงสะโด"/>
    <s v="413004"/>
    <s v="ชาย"/>
    <n v="17"/>
    <n v="6"/>
    <s v="นักเรียน"/>
    <s v="122"/>
    <x v="6"/>
    <x v="357"/>
    <x v="23"/>
    <x v="3"/>
    <s v="ร้อยเอ็ด"/>
    <d v="2020-05-30T00:00:00"/>
    <d v="2020-06-01T00:00:00"/>
    <m/>
    <d v="2020-01-05T00:00:00"/>
    <x v="8"/>
    <n v="21"/>
  </r>
  <r>
    <n v="39116"/>
    <s v="66.Dengue fever"/>
    <s v="ณัฏฐธิดา ไชยไธสง"/>
    <s v="550168286"/>
    <s v="หญิง"/>
    <n v="9"/>
    <n v="10"/>
    <s v="นักเรียน"/>
    <s v="262"/>
    <x v="8"/>
    <x v="10"/>
    <x v="10"/>
    <x v="1"/>
    <s v="สุวรรณภูมิ"/>
    <d v="2020-09-19T00:00:00"/>
    <d v="2020-09-22T00:00:00"/>
    <m/>
    <d v="2020-01-05T00:00:00"/>
    <x v="16"/>
    <n v="37"/>
  </r>
  <r>
    <n v="35678"/>
    <s v="66.Dengue fever"/>
    <s v="ณัฏฐยา ทองเสนา"/>
    <s v="5504489"/>
    <s v="หญิง"/>
    <n v="10"/>
    <n v="4"/>
    <s v="นักเรียน"/>
    <s v="47"/>
    <x v="0"/>
    <x v="317"/>
    <x v="132"/>
    <x v="19"/>
    <s v="เมืองสรวง"/>
    <d v="2020-08-29T00:00:00"/>
    <d v="2020-09-01T00:00:00"/>
    <m/>
    <d v="2020-01-05T00:00:00"/>
    <x v="13"/>
    <n v="34"/>
  </r>
  <r>
    <n v="20377"/>
    <s v="66.Dengue fever"/>
    <s v="ณัฏธิดา เทียมสิงห์"/>
    <s v="5906109"/>
    <s v="หญิง"/>
    <n v="17"/>
    <n v="0"/>
    <s v="นักเรียน"/>
    <s v="9"/>
    <x v="5"/>
    <x v="444"/>
    <x v="94"/>
    <x v="8"/>
    <s v="จตุรพักตรพิมาน"/>
    <d v="2020-05-18T00:00:00"/>
    <d v="2020-05-21T00:00:00"/>
    <m/>
    <d v="2020-01-05T00:00:00"/>
    <x v="6"/>
    <n v="20"/>
  </r>
  <r>
    <n v="30792"/>
    <s v="66.Dengue fever"/>
    <s v="ณัฏธิดา สวัสดิ์เอื้อ"/>
    <s v="645156"/>
    <s v="หญิง"/>
    <n v="13"/>
    <n v="2"/>
    <s v="นักเรียน"/>
    <s v="26"/>
    <x v="7"/>
    <x v="269"/>
    <x v="7"/>
    <x v="6"/>
    <s v="ร้อยเอ็ด"/>
    <d v="2020-07-27T00:00:00"/>
    <d v="2020-07-31T00:00:00"/>
    <m/>
    <d v="2020-01-05T00:00:00"/>
    <x v="18"/>
    <n v="30"/>
  </r>
  <r>
    <n v="32129"/>
    <s v="66.Dengue fever"/>
    <s v="ณัฐกรร์ นิลคุณ"/>
    <s v="953037"/>
    <s v="ชาย"/>
    <n v="6"/>
    <n v="0"/>
    <s v="นักเรียน"/>
    <s v="38"/>
    <x v="14"/>
    <x v="27"/>
    <x v="24"/>
    <x v="6"/>
    <s v="ร้อยเอ็ด"/>
    <d v="2020-08-08T00:00:00"/>
    <d v="2020-08-12T00:00:00"/>
    <m/>
    <d v="2020-01-05T00:00:00"/>
    <x v="0"/>
    <n v="31"/>
  </r>
  <r>
    <n v="35540"/>
    <s v="66.Dengue fever"/>
    <s v="ณัฐกิจ เที่ยงผดุง"/>
    <s v="811832"/>
    <s v="ชาย"/>
    <n v="11"/>
    <n v="0"/>
    <s v="นักเรียน"/>
    <s v="26"/>
    <x v="8"/>
    <x v="401"/>
    <x v="46"/>
    <x v="10"/>
    <s v="ร้อยเอ็ด"/>
    <d v="2020-08-27T00:00:00"/>
    <d v="2020-09-01T00:00:00"/>
    <m/>
    <d v="2020-01-05T00:00:00"/>
    <x v="13"/>
    <n v="34"/>
  </r>
  <r>
    <n v="20830"/>
    <s v="66.Dengue fever"/>
    <s v="ณัฐชญา ศิลา"/>
    <s v="000147601"/>
    <s v="หญิง"/>
    <n v="13"/>
    <n v="5"/>
    <s v="นักเรียน"/>
    <s v="28"/>
    <x v="10"/>
    <x v="149"/>
    <x v="84"/>
    <x v="5"/>
    <s v="โพนทอง"/>
    <d v="2020-05-23T00:00:00"/>
    <d v="2020-05-25T00:00:00"/>
    <m/>
    <d v="2020-01-05T00:00:00"/>
    <x v="1"/>
    <n v="20"/>
  </r>
  <r>
    <n v="34857"/>
    <s v="66.Dengue fever"/>
    <s v="ณัฐชา จันมะณีย์"/>
    <s v="5656792"/>
    <s v="หญิง"/>
    <n v="7"/>
    <n v="0"/>
    <s v="นักเรียน"/>
    <s v="109"/>
    <x v="8"/>
    <x v="49"/>
    <x v="39"/>
    <x v="11"/>
    <s v="ปทุมรัตต์"/>
    <d v="2020-08-24T00:00:00"/>
    <d v="2020-08-31T00:00:00"/>
    <m/>
    <d v="2020-01-05T00:00:00"/>
    <x v="13"/>
    <n v="34"/>
  </r>
  <r>
    <n v="28137"/>
    <s v="66.Dengue fever"/>
    <s v="ณัฐฐากร พรมพิทักษ์"/>
    <s v="6100286"/>
    <s v="ชาย"/>
    <n v="15"/>
    <n v="0"/>
    <s v="นักเรียน"/>
    <s v="69"/>
    <x v="12"/>
    <x v="110"/>
    <x v="67"/>
    <x v="11"/>
    <s v="ปทุมรัตต์"/>
    <d v="2020-07-15T00:00:00"/>
    <d v="2020-07-20T00:00:00"/>
    <m/>
    <d v="2020-01-05T00:00:00"/>
    <x v="11"/>
    <n v="28"/>
  </r>
  <r>
    <n v="27468"/>
    <s v="66.Dengue fever"/>
    <s v="ณัฐดนัย บุญชัง"/>
    <s v="1030103"/>
    <s v="ชาย"/>
    <n v="4"/>
    <n v="0"/>
    <s v="ไม่ทราบอาชีพ/ในปกครอง"/>
    <s v="18"/>
    <x v="14"/>
    <x v="27"/>
    <x v="24"/>
    <x v="6"/>
    <s v="ร้อยเอ็ด"/>
    <d v="2020-07-07T00:00:00"/>
    <d v="2020-07-08T00:00:00"/>
    <m/>
    <d v="2020-01-05T00:00:00"/>
    <x v="12"/>
    <n v="27"/>
  </r>
  <r>
    <n v="17208"/>
    <s v="66.Dengue fever"/>
    <s v="ณัฐธยาน์ สวัสดี"/>
    <s v="0112196"/>
    <s v="หญิง"/>
    <n v="4"/>
    <n v="6"/>
    <s v="ไม่ทราบอาชีพ/ในปกครอง"/>
    <s v="115"/>
    <x v="12"/>
    <x v="180"/>
    <x v="51"/>
    <x v="10"/>
    <s v="ธวัชบุรี"/>
    <d v="2020-04-14T00:00:00"/>
    <d v="2020-04-14T00:00:00"/>
    <m/>
    <d v="2020-01-05T00:00:00"/>
    <x v="28"/>
    <n v="15"/>
  </r>
  <r>
    <n v="21329"/>
    <s v="66.Dengue fever"/>
    <s v="ณัฐธิชา เข็มเพ็ชร"/>
    <s v="630002806"/>
    <s v="หญิง"/>
    <n v="16"/>
    <n v="9"/>
    <s v="นักเรียน"/>
    <s v="35"/>
    <x v="13"/>
    <x v="313"/>
    <x v="131"/>
    <x v="17"/>
    <s v="จุรีเวช"/>
    <d v="2020-05-27T00:00:00"/>
    <d v="2020-05-28T00:00:00"/>
    <m/>
    <d v="2020-01-05T00:00:00"/>
    <x v="1"/>
    <n v="21"/>
  </r>
  <r>
    <n v="29986"/>
    <s v="66.Dengue fever"/>
    <s v="ณัฐธิดา ไชยพร"/>
    <s v="855885"/>
    <s v="หญิง"/>
    <n v="8"/>
    <n v="10"/>
    <s v="นักเรียน"/>
    <s v="25"/>
    <x v="5"/>
    <x v="62"/>
    <x v="3"/>
    <x v="3"/>
    <s v="ร้อยเอ็ด"/>
    <d v="2020-07-25T00:00:00"/>
    <d v="2020-07-28T00:00:00"/>
    <m/>
    <d v="2020-01-05T00:00:00"/>
    <x v="18"/>
    <n v="29"/>
  </r>
  <r>
    <n v="26600"/>
    <s v="66.Dengue fever"/>
    <s v="ณัฐธิภรณ์ ไข่สังข์"/>
    <m/>
    <s v="หญิง"/>
    <n v="10"/>
    <n v="0"/>
    <s v="นักเรียน"/>
    <s v="31"/>
    <x v="7"/>
    <x v="445"/>
    <x v="95"/>
    <x v="7"/>
    <s v="ร้อยเอ็ดธนบุรี"/>
    <d v="2020-07-03T00:00:00"/>
    <d v="2020-07-06T00:00:00"/>
    <m/>
    <d v="2020-01-05T00:00:00"/>
    <x v="12"/>
    <n v="26"/>
  </r>
  <r>
    <n v="29234"/>
    <s v="66.Dengue fever"/>
    <s v="ณัฐนนท์ คณฑา"/>
    <s v="927815"/>
    <s v="ชาย"/>
    <n v="13"/>
    <n v="0"/>
    <s v="นักเรียน"/>
    <s v="16"/>
    <x v="10"/>
    <x v="263"/>
    <x v="120"/>
    <x v="3"/>
    <s v="ร้อยเอ็ด"/>
    <d v="2020-07-23T00:00:00"/>
    <d v="2020-07-25T00:00:00"/>
    <m/>
    <d v="2020-01-05T00:00:00"/>
    <x v="11"/>
    <n v="29"/>
  </r>
  <r>
    <n v="31080"/>
    <s v="66.Dengue fever"/>
    <s v="ณัฐปภัสร์ โพธินาม"/>
    <m/>
    <s v="หญิง"/>
    <n v="10"/>
    <n v="0"/>
    <s v="นักเรียน"/>
    <s v="121"/>
    <x v="13"/>
    <x v="128"/>
    <x v="7"/>
    <x v="6"/>
    <s v="ร้อยเอ็ดธนบุรี"/>
    <d v="2020-07-22T00:00:00"/>
    <d v="2020-07-26T00:00:00"/>
    <m/>
    <d v="2020-01-05T00:00:00"/>
    <x v="18"/>
    <n v="29"/>
  </r>
  <r>
    <n v="36320"/>
    <s v="66.Dengue fever"/>
    <s v="ณัฐพงษ์ อ่อนคำสา"/>
    <m/>
    <s v="ชาย"/>
    <n v="10"/>
    <n v="0"/>
    <s v="นักเรียน"/>
    <s v="34"/>
    <x v="5"/>
    <x v="389"/>
    <x v="145"/>
    <x v="17"/>
    <s v="เสลภูมิ"/>
    <d v="2020-09-01T00:00:00"/>
    <d v="2020-09-03T00:00:00"/>
    <m/>
    <d v="2020-01-05T00:00:00"/>
    <x v="13"/>
    <n v="35"/>
  </r>
  <r>
    <n v="31074"/>
    <s v="66.Dengue fever"/>
    <s v="ณัฐพร สร้อยจิตร"/>
    <m/>
    <s v="หญิง"/>
    <n v="33"/>
    <n v="0"/>
    <s v="รับจ้าง,กรรมกร"/>
    <s v="49"/>
    <x v="16"/>
    <x v="446"/>
    <x v="120"/>
    <x v="3"/>
    <s v="ร้อยเอ็ดธนบุรี"/>
    <d v="2020-07-14T00:00:00"/>
    <d v="2020-07-18T00:00:00"/>
    <m/>
    <d v="2020-01-05T00:00:00"/>
    <x v="9"/>
    <n v="28"/>
  </r>
  <r>
    <n v="24699"/>
    <s v="66.Dengue fever"/>
    <s v="ณัฐพล เสาร์ทอง"/>
    <s v="5803825"/>
    <s v="ชาย"/>
    <n v="6"/>
    <n v="0"/>
    <s v="นักเรียน"/>
    <s v="84"/>
    <x v="2"/>
    <x v="302"/>
    <x v="123"/>
    <x v="11"/>
    <s v="ปทุมรัตต์"/>
    <d v="2020-06-19T00:00:00"/>
    <d v="2020-06-23T00:00:00"/>
    <m/>
    <d v="2020-01-05T00:00:00"/>
    <x v="15"/>
    <n v="24"/>
  </r>
  <r>
    <n v="30358"/>
    <s v="66.Dengue fever"/>
    <s v="ณัฐพล ยุบลวัฒน์"/>
    <s v="540001263"/>
    <s v="ชาย"/>
    <n v="12"/>
    <n v="9"/>
    <s v="นักเรียน"/>
    <s v="105"/>
    <x v="7"/>
    <x v="269"/>
    <x v="7"/>
    <x v="6"/>
    <s v="จุรีเวช"/>
    <d v="2020-07-28T00:00:00"/>
    <d v="2020-08-03T00:00:00"/>
    <m/>
    <d v="2020-01-05T00:00:00"/>
    <x v="26"/>
    <n v="30"/>
  </r>
  <r>
    <n v="23082"/>
    <s v="66.Dengue fever"/>
    <s v="ณัฐพล หัตถกรรม"/>
    <s v="000013281"/>
    <s v="ชาย"/>
    <n v="11"/>
    <n v="11"/>
    <s v="นักเรียน"/>
    <s v="86"/>
    <x v="14"/>
    <x v="267"/>
    <x v="5"/>
    <x v="4"/>
    <s v="ทุ่งเขาหลวง"/>
    <d v="2020-06-12T00:00:00"/>
    <d v="2020-06-15T00:00:00"/>
    <m/>
    <d v="2020-01-05T00:00:00"/>
    <x v="4"/>
    <n v="23"/>
  </r>
  <r>
    <n v="17275"/>
    <s v="66.Dengue fever"/>
    <s v="ณัฐพัฒน์ ระวิสิทธิ์"/>
    <s v="5702330"/>
    <s v="ชาย"/>
    <n v="5"/>
    <n v="11"/>
    <s v="นักเรียน"/>
    <s v="43"/>
    <x v="10"/>
    <x v="55"/>
    <x v="29"/>
    <x v="2"/>
    <s v="โพธิ์ชัย"/>
    <d v="2020-04-14T00:00:00"/>
    <d v="2020-04-17T00:00:00"/>
    <m/>
    <d v="2020-01-05T00:00:00"/>
    <x v="28"/>
    <n v="15"/>
  </r>
  <r>
    <n v="40846"/>
    <s v="66.Dengue fever"/>
    <s v="ณัฐภัค เลยไธสง"/>
    <s v="490124292"/>
    <s v="ชาย"/>
    <n v="14"/>
    <n v="8"/>
    <s v="นักเรียน"/>
    <s v="53"/>
    <x v="9"/>
    <x v="408"/>
    <x v="87"/>
    <x v="1"/>
    <s v="สุวรรณภูมิ"/>
    <d v="2020-09-30T00:00:00"/>
    <d v="2020-10-04T00:00:00"/>
    <m/>
    <d v="2020-01-05T00:00:00"/>
    <x v="31"/>
    <n v="39"/>
  </r>
  <r>
    <n v="28265"/>
    <s v="66.Dengue fever"/>
    <s v="ณัฐภัทร บุตรใส"/>
    <s v="985271"/>
    <s v="ชาย"/>
    <n v="5"/>
    <n v="5"/>
    <s v="นักเรียน"/>
    <s v="25"/>
    <x v="16"/>
    <x v="39"/>
    <x v="8"/>
    <x v="3"/>
    <s v="ร้อยเอ็ด"/>
    <d v="2020-07-15T00:00:00"/>
    <d v="2020-07-18T00:00:00"/>
    <m/>
    <d v="2020-01-05T00:00:00"/>
    <x v="9"/>
    <n v="28"/>
  </r>
  <r>
    <n v="35728"/>
    <s v="66.Dengue fever"/>
    <s v="ณัฐภัทร สัญแสง"/>
    <s v="5507939"/>
    <s v="ชาย"/>
    <n v="8"/>
    <n v="4"/>
    <s v="นักเรียน"/>
    <s v="28"/>
    <x v="7"/>
    <x v="447"/>
    <x v="47"/>
    <x v="8"/>
    <s v="จตุรพักตรพิมาน"/>
    <d v="2020-09-04T00:00:00"/>
    <d v="2020-09-06T00:00:00"/>
    <m/>
    <d v="2020-01-05T00:00:00"/>
    <x v="5"/>
    <n v="35"/>
  </r>
  <r>
    <n v="30176"/>
    <s v="66.Dengue fever"/>
    <s v="ณัฐภูมิ เกษคำ"/>
    <s v="490005549"/>
    <s v="ชาย"/>
    <n v="13"/>
    <n v="9"/>
    <s v="นักเรียน"/>
    <s v="30"/>
    <x v="6"/>
    <x v="41"/>
    <x v="33"/>
    <x v="9"/>
    <s v="พนมไพร"/>
    <d v="2020-08-01T00:00:00"/>
    <d v="2020-08-01T00:00:00"/>
    <m/>
    <d v="2020-01-05T00:00:00"/>
    <x v="18"/>
    <n v="30"/>
  </r>
  <r>
    <n v="21520"/>
    <s v="66.Dengue fever"/>
    <s v="ณัฐริกา แดนกาไสย"/>
    <s v="6005230"/>
    <s v="หญิง"/>
    <n v="10"/>
    <n v="5"/>
    <s v="นักเรียน"/>
    <s v="74"/>
    <x v="5"/>
    <x v="35"/>
    <x v="29"/>
    <x v="2"/>
    <s v="โพธิ์ชัย"/>
    <d v="2020-05-25T00:00:00"/>
    <d v="2020-05-29T00:00:00"/>
    <m/>
    <d v="2020-01-05T00:00:00"/>
    <x v="1"/>
    <n v="21"/>
  </r>
  <r>
    <n v="26483"/>
    <s v="66.Dengue fever"/>
    <s v="ณัฐริกา ภารกุล"/>
    <s v="5706280"/>
    <s v="หญิง"/>
    <n v="11"/>
    <n v="11"/>
    <s v="นักเรียน"/>
    <s v="94"/>
    <x v="9"/>
    <x v="43"/>
    <x v="29"/>
    <x v="2"/>
    <s v="โพธิ์ชัย"/>
    <d v="2020-07-04T00:00:00"/>
    <d v="2020-07-04T00:00:00"/>
    <m/>
    <d v="2020-01-05T00:00:00"/>
    <x v="7"/>
    <n v="26"/>
  </r>
  <r>
    <n v="24420"/>
    <s v="66.Dengue fever"/>
    <s v="ณัฐวดี สีดวงดี"/>
    <s v="480026985"/>
    <s v="หญิง"/>
    <n v="14"/>
    <n v="5"/>
    <s v="นักเรียน"/>
    <s v="156"/>
    <x v="6"/>
    <x v="41"/>
    <x v="33"/>
    <x v="9"/>
    <s v="พนมไพร"/>
    <d v="2020-06-22T00:00:00"/>
    <d v="2020-06-24T00:00:00"/>
    <m/>
    <d v="2020-01-05T00:00:00"/>
    <x v="15"/>
    <n v="25"/>
  </r>
  <r>
    <n v="37578"/>
    <s v="66.Dengue fever"/>
    <s v="ณัฐวัฒน์ ช่างศรี"/>
    <s v="5200609"/>
    <s v="ชาย"/>
    <n v="12"/>
    <n v="0"/>
    <s v="นักเรียน"/>
    <s v="8"/>
    <x v="1"/>
    <x v="89"/>
    <x v="15"/>
    <x v="7"/>
    <s v="เกษตรวิสัย"/>
    <d v="2020-09-06T00:00:00"/>
    <d v="2020-09-12T00:00:00"/>
    <m/>
    <d v="2020-01-05T00:00:00"/>
    <x v="5"/>
    <n v="36"/>
  </r>
  <r>
    <n v="31879"/>
    <s v="66.Dengue fever"/>
    <s v="ณัฐวุฒิ เที่ยงผดุง"/>
    <s v="931563"/>
    <s v="ชาย"/>
    <n v="9"/>
    <n v="1"/>
    <s v="นักเรียน"/>
    <s v="170"/>
    <x v="8"/>
    <x v="401"/>
    <x v="46"/>
    <x v="10"/>
    <s v="ร้อยเอ็ด"/>
    <d v="2020-08-06T00:00:00"/>
    <d v="2020-08-11T00:00:00"/>
    <m/>
    <d v="2020-01-05T00:00:00"/>
    <x v="0"/>
    <n v="31"/>
  </r>
  <r>
    <n v="37115"/>
    <s v="66.Dengue fever"/>
    <s v="ณัฐวุฒิ แก้วบ่อ"/>
    <s v="000148701"/>
    <s v="ชาย"/>
    <n v="13"/>
    <n v="7"/>
    <s v="นักเรียน"/>
    <s v="21"/>
    <x v="7"/>
    <x v="75"/>
    <x v="53"/>
    <x v="5"/>
    <s v="โพนทอง"/>
    <d v="2020-09-14T00:00:00"/>
    <d v="2020-09-14T00:00:00"/>
    <m/>
    <d v="2020-01-05T00:00:00"/>
    <x v="32"/>
    <n v="37"/>
  </r>
  <r>
    <n v="24987"/>
    <s v="66.Dengue fever"/>
    <s v="ณัฐวุฒิ สุทธิประภา"/>
    <s v="000022515"/>
    <s v="ชาย"/>
    <n v="7"/>
    <n v="6"/>
    <s v="นักเรียน"/>
    <s v="27"/>
    <x v="0"/>
    <x v="183"/>
    <x v="90"/>
    <x v="10"/>
    <s v="ทุ่งเขาหลวง"/>
    <d v="2020-06-26T00:00:00"/>
    <d v="2020-06-29T00:00:00"/>
    <m/>
    <d v="2020-01-05T00:00:00"/>
    <x v="7"/>
    <n v="25"/>
  </r>
  <r>
    <n v="23275"/>
    <s v="66.Dengue fever"/>
    <s v="ณันทวัฒน์ ทองโพธิ์"/>
    <s v="530003165"/>
    <s v="ชาย"/>
    <n v="9"/>
    <n v="10"/>
    <s v="นักเรียน"/>
    <s v="154"/>
    <x v="6"/>
    <x v="41"/>
    <x v="33"/>
    <x v="9"/>
    <s v="พนมไพร"/>
    <d v="2020-06-12T00:00:00"/>
    <d v="2020-06-15T00:00:00"/>
    <m/>
    <d v="2020-01-05T00:00:00"/>
    <x v="4"/>
    <n v="23"/>
  </r>
  <r>
    <n v="37828"/>
    <s v="66.Dengue fever"/>
    <s v="ณิชกานต์ ม่วงทอง"/>
    <s v="0123219"/>
    <s v="หญิง"/>
    <n v="12"/>
    <n v="2"/>
    <s v="นักเรียน"/>
    <s v="178"/>
    <x v="2"/>
    <x v="236"/>
    <x v="22"/>
    <x v="10"/>
    <s v="ธวัชบุรี"/>
    <d v="2020-09-17T00:00:00"/>
    <d v="2020-09-19T00:00:00"/>
    <m/>
    <d v="2020-01-05T00:00:00"/>
    <x v="32"/>
    <n v="37"/>
  </r>
  <r>
    <n v="17823"/>
    <s v="66.Dengue fever"/>
    <s v="ณิชา พุทธปัญโญ"/>
    <m/>
    <s v="หญิง"/>
    <n v="8"/>
    <n v="0"/>
    <s v="นักเรียน"/>
    <s v="486"/>
    <x v="8"/>
    <x v="448"/>
    <x v="13"/>
    <x v="3"/>
    <s v="ร้อยเอ็ดธนบุรี"/>
    <d v="2020-04-17T00:00:00"/>
    <d v="2020-04-23T00:00:00"/>
    <m/>
    <d v="2020-01-05T00:00:00"/>
    <x v="20"/>
    <n v="15"/>
  </r>
  <r>
    <n v="29618"/>
    <s v="66.Dengue fever"/>
    <s v="ณิชาภัทร พึ่งหลุ่น"/>
    <s v="6104744"/>
    <s v="หญิง"/>
    <n v="7"/>
    <n v="6"/>
    <s v="นักเรียน"/>
    <s v="12"/>
    <x v="0"/>
    <x v="51"/>
    <x v="41"/>
    <x v="13"/>
    <s v="เมืองสรวง"/>
    <d v="2020-07-18T00:00:00"/>
    <d v="2020-07-21T00:00:00"/>
    <m/>
    <d v="2020-01-05T00:00:00"/>
    <x v="11"/>
    <n v="28"/>
  </r>
  <r>
    <n v="5701"/>
    <s v="66.Dengue fever"/>
    <s v="ดรุณี บุตรพรม"/>
    <s v="255857"/>
    <s v="หญิง"/>
    <n v="10"/>
    <n v="0"/>
    <s v="นักเรียน"/>
    <s v="14"/>
    <x v="16"/>
    <x v="449"/>
    <x v="136"/>
    <x v="5"/>
    <s v="โพนทอง"/>
    <d v="2020-01-26T00:00:00"/>
    <d v="2020-01-31T00:00:00"/>
    <m/>
    <d v="2020-01-05T00:00:00"/>
    <x v="44"/>
    <n v="4"/>
  </r>
  <r>
    <n v="40489"/>
    <s v="66.Dengue fever"/>
    <s v="ดวงกมล แสนวา"/>
    <s v="123535"/>
    <s v="หญิง"/>
    <n v="14"/>
    <n v="0"/>
    <s v="นักเรียน"/>
    <s v="93"/>
    <x v="13"/>
    <x v="196"/>
    <x v="16"/>
    <x v="7"/>
    <s v="เกษตรวิสัย"/>
    <d v="2020-09-18T00:00:00"/>
    <d v="2020-09-21T00:00:00"/>
    <m/>
    <d v="2020-01-05T00:00:00"/>
    <x v="16"/>
    <n v="37"/>
  </r>
  <r>
    <n v="27190"/>
    <s v="66.Dengue fever"/>
    <s v="ดวงจันทร์ อะสุระพงษ์"/>
    <s v="6300844"/>
    <s v="หญิง"/>
    <n v="35"/>
    <n v="5"/>
    <s v="เกษตร"/>
    <s v="191"/>
    <x v="0"/>
    <x v="51"/>
    <x v="41"/>
    <x v="13"/>
    <s v="เมืองสรวง"/>
    <d v="2020-07-04T00:00:00"/>
    <d v="2020-07-08T00:00:00"/>
    <m/>
    <d v="2020-01-05T00:00:00"/>
    <x v="12"/>
    <n v="26"/>
  </r>
  <r>
    <n v="29987"/>
    <s v="66.Dengue fever"/>
    <s v="ดวงพร เรียบร้อย"/>
    <s v="408477"/>
    <s v="หญิง"/>
    <n v="11"/>
    <n v="10"/>
    <s v="นักเรียน"/>
    <s v="52"/>
    <x v="14"/>
    <x v="27"/>
    <x v="24"/>
    <x v="6"/>
    <s v="ร้อยเอ็ด"/>
    <d v="2020-07-22T00:00:00"/>
    <d v="2020-07-26T00:00:00"/>
    <m/>
    <d v="2020-01-05T00:00:00"/>
    <x v="18"/>
    <n v="29"/>
  </r>
  <r>
    <n v="24790"/>
    <s v="66.Dengue fever"/>
    <s v="ดานิกา โพธิ์ชัยแสน"/>
    <s v="6102745"/>
    <s v="หญิง"/>
    <n v="30"/>
    <n v="6"/>
    <s v="รับจ้าง,กรรมกร"/>
    <s v="76"/>
    <x v="16"/>
    <x v="450"/>
    <x v="2"/>
    <x v="2"/>
    <s v="โพธิ์ชัย"/>
    <d v="2020-06-19T00:00:00"/>
    <d v="2020-06-23T00:00:00"/>
    <m/>
    <d v="2020-01-05T00:00:00"/>
    <x v="15"/>
    <n v="24"/>
  </r>
  <r>
    <n v="45761"/>
    <s v="66.Dengue fever"/>
    <s v="ดาวนภา แก้วคำไสย์"/>
    <s v="420011831"/>
    <s v="หญิง"/>
    <n v="51"/>
    <n v="10"/>
    <s v="เกษตร"/>
    <s v="2"/>
    <x v="12"/>
    <x v="451"/>
    <x v="150"/>
    <x v="1"/>
    <s v="สุวรรณภูมิ"/>
    <d v="2020-11-02T00:00:00"/>
    <d v="2020-11-06T00:00:00"/>
    <m/>
    <d v="2020-01-05T00:00:00"/>
    <x v="41"/>
    <n v="44"/>
  </r>
  <r>
    <n v="16631"/>
    <s v="66.Dengue fever"/>
    <s v="ตุลยทรรศน์ บุตรกินรี"/>
    <s v="500004515"/>
    <s v="ชาย"/>
    <n v="13"/>
    <n v="0"/>
    <s v="นักเรียน"/>
    <s v="97"/>
    <x v="13"/>
    <x v="195"/>
    <x v="20"/>
    <x v="9"/>
    <s v="พนมไพร"/>
    <d v="2020-04-03T00:00:00"/>
    <d v="2020-04-08T00:00:00"/>
    <m/>
    <d v="2020-01-05T00:00:00"/>
    <x v="30"/>
    <n v="13"/>
  </r>
  <r>
    <n v="18958"/>
    <s v="66.Dengue fever"/>
    <s v="ถนอม ดะใน"/>
    <s v="450004449"/>
    <s v="ชาย"/>
    <n v="68"/>
    <n v="7"/>
    <s v="รับจ้าง,กรรมกร"/>
    <s v="7"/>
    <x v="1"/>
    <x v="402"/>
    <x v="20"/>
    <x v="9"/>
    <s v="พนมไพร"/>
    <d v="2020-05-06T00:00:00"/>
    <d v="2020-05-08T00:00:00"/>
    <m/>
    <d v="2020-01-05T00:00:00"/>
    <x v="14"/>
    <n v="18"/>
  </r>
  <r>
    <n v="29612"/>
    <s v="66.Dengue fever"/>
    <s v="ทยากร ดวงจันทร์โชติ"/>
    <s v="000062573"/>
    <s v="ชาย"/>
    <n v="24"/>
    <n v="7"/>
    <s v="รับจ้าง,กรรมกร"/>
    <s v="147"/>
    <x v="0"/>
    <x v="452"/>
    <x v="148"/>
    <x v="17"/>
    <s v="เสลภูมิ"/>
    <d v="2020-07-23T00:00:00"/>
    <d v="2020-07-23T00:00:00"/>
    <m/>
    <d v="2020-01-05T00:00:00"/>
    <x v="11"/>
    <n v="29"/>
  </r>
  <r>
    <n v="26494"/>
    <s v="66.Dengue fever"/>
    <s v="ทรัพย์เจริญ ยุพศักดิ์"/>
    <s v="6004437"/>
    <s v="ชาย"/>
    <n v="16"/>
    <n v="3"/>
    <s v="นักเรียน"/>
    <s v="172"/>
    <x v="16"/>
    <x v="86"/>
    <x v="48"/>
    <x v="2"/>
    <s v="โพธิ์ชัย"/>
    <d v="2020-07-01T00:00:00"/>
    <d v="2020-07-02T00:00:00"/>
    <m/>
    <d v="2020-01-05T00:00:00"/>
    <x v="7"/>
    <n v="26"/>
  </r>
  <r>
    <n v="28538"/>
    <s v="66.Dengue fever"/>
    <s v="ทรายทอง เนตรวงศ์"/>
    <s v="570182444"/>
    <s v="หญิง"/>
    <n v="20"/>
    <n v="2"/>
    <s v="นักเรียน"/>
    <s v="75"/>
    <x v="11"/>
    <x v="453"/>
    <x v="87"/>
    <x v="1"/>
    <s v="สุวรรณภูมิ"/>
    <d v="2020-07-12T00:00:00"/>
    <d v="2020-07-15T00:00:00"/>
    <m/>
    <d v="2020-01-05T00:00:00"/>
    <x v="9"/>
    <n v="28"/>
  </r>
  <r>
    <n v="10127"/>
    <s v="66.Dengue fever"/>
    <s v="ทวี เจริญผล"/>
    <s v="5408246"/>
    <s v="ชาย"/>
    <n v="55"/>
    <n v="6"/>
    <s v="เกษตร"/>
    <s v="69"/>
    <x v="6"/>
    <x v="454"/>
    <x v="47"/>
    <x v="8"/>
    <s v="จตุรพักตรพิมาน"/>
    <d v="2020-02-20T00:00:00"/>
    <d v="2020-02-22T00:00:00"/>
    <m/>
    <d v="2020-01-05T00:00:00"/>
    <x v="33"/>
    <n v="7"/>
  </r>
  <r>
    <n v="29669"/>
    <s v="66.Dengue fever"/>
    <s v="ทศพล ศรศรี"/>
    <s v="5702928"/>
    <s v="ชาย"/>
    <n v="6"/>
    <n v="0"/>
    <s v="นักเรียน"/>
    <s v="89"/>
    <x v="1"/>
    <x v="367"/>
    <x v="141"/>
    <x v="11"/>
    <s v="ปทุมรัตต์"/>
    <d v="2020-07-19T00:00:00"/>
    <d v="2020-07-25T00:00:00"/>
    <m/>
    <d v="2020-01-05T00:00:00"/>
    <x v="11"/>
    <n v="29"/>
  </r>
  <r>
    <n v="30918"/>
    <s v="66.Dengue fever"/>
    <s v="ทองทิพย์ ชุมสิงห์"/>
    <s v="5400857"/>
    <s v="หญิง"/>
    <n v="51"/>
    <n v="2"/>
    <s v="เกษตร"/>
    <s v="51"/>
    <x v="14"/>
    <x v="145"/>
    <x v="79"/>
    <x v="8"/>
    <s v="จตุรพักตรพิมาน"/>
    <d v="2020-08-06T00:00:00"/>
    <d v="2020-08-07T00:00:00"/>
    <m/>
    <d v="2020-01-05T00:00:00"/>
    <x v="26"/>
    <n v="31"/>
  </r>
  <r>
    <n v="27462"/>
    <s v="66.Dengue fever"/>
    <s v="ทักษพร นามนาค"/>
    <s v="1029558"/>
    <s v="หญิง"/>
    <n v="4"/>
    <n v="2"/>
    <s v="ไม่ทราบอาชีพ/ในปกครอง"/>
    <s v="31"/>
    <x v="0"/>
    <x v="216"/>
    <x v="23"/>
    <x v="3"/>
    <s v="ร้อยเอ็ด"/>
    <d v="2020-07-10T00:00:00"/>
    <d v="2020-07-12T00:00:00"/>
    <m/>
    <d v="2020-01-05T00:00:00"/>
    <x v="9"/>
    <n v="27"/>
  </r>
  <r>
    <n v="20498"/>
    <s v="66.Dengue fever"/>
    <s v="ทักษอร ไสววัน"/>
    <s v="744263"/>
    <s v="หญิง"/>
    <n v="10"/>
    <n v="10"/>
    <s v="นักเรียน"/>
    <s v="11"/>
    <x v="7"/>
    <x v="38"/>
    <x v="22"/>
    <x v="10"/>
    <s v="ร้อยเอ็ด"/>
    <d v="2020-05-15T00:00:00"/>
    <d v="2020-05-20T00:00:00"/>
    <m/>
    <d v="2020-01-05T00:00:00"/>
    <x v="6"/>
    <n v="19"/>
  </r>
  <r>
    <n v="27092"/>
    <s v="66.Dengue fever"/>
    <s v="ทักษิณ แก้วจังหาร"/>
    <s v="429605"/>
    <s v="ชาย"/>
    <n v="18"/>
    <n v="5"/>
    <s v="นักเรียน"/>
    <s v="261"/>
    <x v="5"/>
    <x v="13"/>
    <x v="13"/>
    <x v="3"/>
    <s v="ร้อยเอ็ด"/>
    <d v="2020-07-04T00:00:00"/>
    <d v="2020-07-07T00:00:00"/>
    <m/>
    <d v="2020-01-05T00:00:00"/>
    <x v="12"/>
    <n v="26"/>
  </r>
  <r>
    <n v="39297"/>
    <s v="66.Dengue fever"/>
    <s v="ทัตพงศ์ พฤกษชาติ"/>
    <s v="200471"/>
    <s v="ชาย"/>
    <n v="28"/>
    <n v="6"/>
    <s v="รับจ้าง,กรรมกร"/>
    <s v="713"/>
    <x v="17"/>
    <x v="455"/>
    <x v="13"/>
    <x v="3"/>
    <s v="ร้อยเอ็ด"/>
    <d v="2020-09-27T00:00:00"/>
    <d v="2020-09-29T00:00:00"/>
    <m/>
    <d v="2020-01-05T00:00:00"/>
    <x v="10"/>
    <n v="39"/>
  </r>
  <r>
    <n v="36321"/>
    <s v="66.Dengue fever"/>
    <s v="ทินกร มาโยธา"/>
    <s v="000141334"/>
    <s v="ชาย"/>
    <n v="11"/>
    <n v="11"/>
    <s v="นักเรียน"/>
    <s v="148"/>
    <x v="5"/>
    <x v="146"/>
    <x v="36"/>
    <x v="17"/>
    <s v="เสลภูมิ"/>
    <d v="2020-08-31T00:00:00"/>
    <d v="2020-08-31T00:00:00"/>
    <m/>
    <d v="2020-01-05T00:00:00"/>
    <x v="13"/>
    <n v="35"/>
  </r>
  <r>
    <n v="25522"/>
    <s v="66.Dengue fever"/>
    <s v="ทินภัทร สร้อยศิลา"/>
    <s v="530158167"/>
    <s v="ชาย"/>
    <n v="10"/>
    <n v="5"/>
    <s v="นักเรียน"/>
    <s v="45"/>
    <x v="7"/>
    <x v="4"/>
    <x v="4"/>
    <x v="1"/>
    <s v="สุวรรณภูมิ"/>
    <d v="2020-06-23T00:00:00"/>
    <d v="2020-06-30T00:00:00"/>
    <m/>
    <d v="2020-01-05T00:00:00"/>
    <x v="7"/>
    <n v="25"/>
  </r>
  <r>
    <n v="32245"/>
    <s v="66.Dengue fever"/>
    <s v="ทิพนภา ประดับเสริฐ"/>
    <s v="215787"/>
    <s v="หญิง"/>
    <n v="6"/>
    <n v="3"/>
    <s v="นักเรียน"/>
    <s v="12"/>
    <x v="7"/>
    <x v="75"/>
    <x v="53"/>
    <x v="5"/>
    <s v="โพนทอง"/>
    <d v="2020-08-10T00:00:00"/>
    <d v="2020-08-16T00:00:00"/>
    <m/>
    <d v="2020-01-05T00:00:00"/>
    <x v="21"/>
    <n v="32"/>
  </r>
  <r>
    <n v="26496"/>
    <s v="66.Dengue fever"/>
    <s v="ทิพวรรณ หนองขุ่นสาร"/>
    <s v="5404118"/>
    <s v="หญิง"/>
    <n v="21"/>
    <n v="2"/>
    <s v="รับจ้าง,กรรมกร"/>
    <s v="16"/>
    <x v="13"/>
    <x v="325"/>
    <x v="85"/>
    <x v="0"/>
    <s v="หนองพอก"/>
    <d v="2020-07-05T00:00:00"/>
    <d v="2020-07-08T00:00:00"/>
    <m/>
    <d v="2020-01-05T00:00:00"/>
    <x v="12"/>
    <n v="27"/>
  </r>
  <r>
    <n v="42064"/>
    <s v="66.Dengue fever"/>
    <s v="ทิพาวรรณ นันตเวช"/>
    <s v="79692"/>
    <s v="หญิง"/>
    <n v="32"/>
    <n v="0"/>
    <s v="ข้าราชการ"/>
    <s v="128"/>
    <x v="5"/>
    <x v="13"/>
    <x v="13"/>
    <x v="3"/>
    <s v="ร้อยเอ็ด"/>
    <d v="2020-10-13T00:00:00"/>
    <d v="2020-10-17T00:00:00"/>
    <m/>
    <d v="2020-01-05T00:00:00"/>
    <x v="45"/>
    <n v="41"/>
  </r>
  <r>
    <n v="18834"/>
    <s v="66.Dengue fever"/>
    <s v="ทิษฏยา ราชทะคันที"/>
    <s v="604815"/>
    <s v="หญิง"/>
    <n v="13"/>
    <n v="8"/>
    <s v="นักเรียน"/>
    <s v="13"/>
    <x v="10"/>
    <x v="63"/>
    <x v="55"/>
    <x v="3"/>
    <s v="ร้อยเอ็ด"/>
    <d v="2020-04-29T00:00:00"/>
    <d v="2020-05-02T00:00:00"/>
    <m/>
    <d v="2020-01-05T00:00:00"/>
    <x v="27"/>
    <n v="17"/>
  </r>
  <r>
    <n v="19227"/>
    <s v="66.Dengue fever"/>
    <s v="ธเณศ ตั้งนนทนาคร"/>
    <s v="6301192"/>
    <s v="ชาย"/>
    <n v="23"/>
    <n v="1"/>
    <s v="รับจ้าง,กรรมกร"/>
    <s v="18"/>
    <x v="13"/>
    <x v="59"/>
    <x v="47"/>
    <x v="8"/>
    <s v="จตุรพักตรพิมาน"/>
    <d v="2020-05-05T00:00:00"/>
    <d v="2020-05-08T00:00:00"/>
    <m/>
    <d v="2020-01-05T00:00:00"/>
    <x v="14"/>
    <n v="18"/>
  </r>
  <r>
    <n v="19233"/>
    <s v="66.Dengue fever"/>
    <s v="ธชากิตติ์ ประชิดนอก"/>
    <s v="941162"/>
    <s v="ชาย"/>
    <n v="6"/>
    <n v="0"/>
    <s v="นักเรียน"/>
    <s v="49"/>
    <x v="21"/>
    <x v="125"/>
    <x v="61"/>
    <x v="10"/>
    <s v="ร้อยเอ็ด"/>
    <d v="2020-05-03T00:00:00"/>
    <d v="2020-05-06T00:00:00"/>
    <m/>
    <d v="2020-01-05T00:00:00"/>
    <x v="14"/>
    <n v="18"/>
  </r>
  <r>
    <n v="19236"/>
    <s v="66.Dengue fever"/>
    <s v="ธณัชกรพร ทรงสังข์"/>
    <s v="333123"/>
    <s v="หญิง"/>
    <n v="24"/>
    <n v="0"/>
    <s v="รับจ้าง,กรรมกร"/>
    <s v="4"/>
    <x v="5"/>
    <x v="102"/>
    <x v="57"/>
    <x v="3"/>
    <s v="ร้อยเอ็ด"/>
    <d v="2020-05-07T00:00:00"/>
    <d v="2020-05-11T00:00:00"/>
    <m/>
    <d v="2020-01-05T00:00:00"/>
    <x v="22"/>
    <n v="18"/>
  </r>
  <r>
    <n v="33993"/>
    <s v="66.Dengue fever"/>
    <s v="ธนเดช มาโยธา"/>
    <s v="000109549"/>
    <s v="ชาย"/>
    <n v="15"/>
    <n v="1"/>
    <s v="นักเรียน"/>
    <s v="10"/>
    <x v="16"/>
    <x v="456"/>
    <x v="36"/>
    <x v="17"/>
    <s v="เสลภูมิ"/>
    <d v="2020-08-24T00:00:00"/>
    <d v="2020-08-24T00:00:00"/>
    <m/>
    <d v="2020-01-05T00:00:00"/>
    <x v="2"/>
    <n v="34"/>
  </r>
  <r>
    <n v="34102"/>
    <s v="66.Dengue fever"/>
    <s v="ธนโชติ บุญศรัทธา"/>
    <s v="772317"/>
    <s v="ชาย"/>
    <n v="10"/>
    <n v="6"/>
    <s v="นักเรียน"/>
    <s v="90"/>
    <x v="17"/>
    <x v="455"/>
    <x v="13"/>
    <x v="3"/>
    <s v="ร้อยเอ็ด"/>
    <d v="2020-08-19T00:00:00"/>
    <d v="2020-08-21T00:00:00"/>
    <m/>
    <d v="2020-01-05T00:00:00"/>
    <x v="21"/>
    <n v="33"/>
  </r>
  <r>
    <n v="29233"/>
    <s v="66.Dengue fever"/>
    <s v="ธนกร ไชยสิทธิ์"/>
    <s v="844239"/>
    <s v="ชาย"/>
    <n v="9"/>
    <n v="1"/>
    <s v="นักเรียน"/>
    <s v="67"/>
    <x v="11"/>
    <x v="387"/>
    <x v="86"/>
    <x v="3"/>
    <s v="ร้อยเอ็ด"/>
    <d v="2020-07-22T00:00:00"/>
    <d v="2020-07-25T00:00:00"/>
    <m/>
    <d v="2020-01-05T00:00:00"/>
    <x v="11"/>
    <n v="29"/>
  </r>
  <r>
    <n v="15846"/>
    <s v="66.Dengue fever"/>
    <s v="ธนกร จันจำเรือน"/>
    <s v="540164035"/>
    <s v="ชาย"/>
    <n v="8"/>
    <n v="7"/>
    <s v="นักเรียน"/>
    <s v="5"/>
    <x v="10"/>
    <x v="457"/>
    <x v="42"/>
    <x v="1"/>
    <s v="สุวรรณภูมิ"/>
    <d v="2020-02-25T00:00:00"/>
    <d v="2020-02-27T00:00:00"/>
    <m/>
    <d v="2020-01-05T00:00:00"/>
    <x v="19"/>
    <n v="8"/>
  </r>
  <r>
    <n v="28439"/>
    <s v="66.Dengue fever"/>
    <s v="ธนกรณ์ สีลาออน"/>
    <s v="5703548"/>
    <s v="ชาย"/>
    <n v="6"/>
    <n v="0"/>
    <s v="นักเรียน"/>
    <s v="112"/>
    <x v="14"/>
    <x v="458"/>
    <x v="48"/>
    <x v="2"/>
    <s v="โพธิ์ชัย"/>
    <d v="2020-07-18T00:00:00"/>
    <d v="2020-07-21T00:00:00"/>
    <m/>
    <d v="2020-01-05T00:00:00"/>
    <x v="11"/>
    <n v="28"/>
  </r>
  <r>
    <n v="18956"/>
    <s v="66.Dengue fever"/>
    <s v="ธนงค์ เสาะสมบูรณ์"/>
    <s v="450049131"/>
    <s v="ชาย"/>
    <n v="31"/>
    <n v="0"/>
    <s v="รับจ้าง,กรรมกร"/>
    <s v="17"/>
    <x v="14"/>
    <x v="375"/>
    <x v="126"/>
    <x v="9"/>
    <s v="พนมไพร"/>
    <d v="2020-05-07T00:00:00"/>
    <d v="2020-05-07T00:00:00"/>
    <m/>
    <d v="2020-01-05T00:00:00"/>
    <x v="14"/>
    <n v="18"/>
  </r>
  <r>
    <n v="18310"/>
    <s v="66.Dengue fever"/>
    <s v="ธนชัย ทศวัฒน์"/>
    <s v="737344"/>
    <s v="ชาย"/>
    <n v="12"/>
    <n v="7"/>
    <s v="นักเรียน"/>
    <s v="116"/>
    <x v="12"/>
    <x v="180"/>
    <x v="51"/>
    <x v="10"/>
    <s v="ร้อยเอ็ด"/>
    <d v="2020-04-24T00:00:00"/>
    <d v="2020-04-28T00:00:00"/>
    <m/>
    <d v="2020-01-05T00:00:00"/>
    <x v="27"/>
    <n v="16"/>
  </r>
  <r>
    <n v="25343"/>
    <s v="66.Dengue fever"/>
    <s v="ธนชัย วงศ์อนุ"/>
    <m/>
    <s v="ชาย"/>
    <n v="9"/>
    <n v="0"/>
    <s v="นักเรียน"/>
    <s v="15"/>
    <x v="14"/>
    <x v="385"/>
    <x v="138"/>
    <x v="17"/>
    <s v="เสลภูมิ"/>
    <d v="2020-06-27T00:00:00"/>
    <d v="2020-07-01T00:00:00"/>
    <m/>
    <d v="2020-01-05T00:00:00"/>
    <x v="7"/>
    <n v="25"/>
  </r>
  <r>
    <n v="18381"/>
    <s v="66.Dengue fever"/>
    <s v="ธนชาติ สุ่มมาตย์"/>
    <s v="1142424"/>
    <s v="ชาย"/>
    <n v="0"/>
    <n v="8"/>
    <s v="ไม่ทราบอาชีพ/ในปกครอง"/>
    <s v="163/1"/>
    <x v="10"/>
    <x v="277"/>
    <x v="21"/>
    <x v="3"/>
    <s v="ร้อยเอ็ด"/>
    <d v="2020-04-15T00:00:00"/>
    <d v="2020-04-17T00:00:00"/>
    <m/>
    <d v="2020-01-05T00:00:00"/>
    <x v="28"/>
    <n v="15"/>
  </r>
  <r>
    <n v="23585"/>
    <s v="66.Dengue fever"/>
    <s v="ธนบดี จันดาหงษ์"/>
    <s v="5205781"/>
    <s v="ชาย"/>
    <n v="11"/>
    <n v="0"/>
    <s v="นักเรียน"/>
    <s v="103"/>
    <x v="10"/>
    <x v="30"/>
    <x v="25"/>
    <x v="11"/>
    <s v="ปทุมรัตต์"/>
    <d v="2020-06-13T00:00:00"/>
    <d v="2020-06-16T00:00:00"/>
    <m/>
    <d v="2020-01-05T00:00:00"/>
    <x v="4"/>
    <n v="23"/>
  </r>
  <r>
    <n v="25526"/>
    <s v="66.Dengue fever"/>
    <s v="ธนพร เพชรสะแก"/>
    <s v="610205226"/>
    <s v="หญิง"/>
    <n v="2"/>
    <n v="2"/>
    <s v="ไม่ทราบอาชีพ/ในปกครอง"/>
    <s v="67"/>
    <x v="0"/>
    <x v="83"/>
    <x v="42"/>
    <x v="1"/>
    <s v="สุวรรณภูมิ"/>
    <d v="2020-06-19T00:00:00"/>
    <d v="2020-06-22T00:00:00"/>
    <m/>
    <d v="2020-01-05T00:00:00"/>
    <x v="15"/>
    <n v="24"/>
  </r>
  <r>
    <n v="19323"/>
    <s v="66.Dengue fever"/>
    <s v="ธนพร วรรณพฤกษ์"/>
    <s v="4904606"/>
    <s v="หญิง"/>
    <n v="13"/>
    <n v="0"/>
    <s v="นักเรียน"/>
    <s v="181"/>
    <x v="13"/>
    <x v="302"/>
    <x v="123"/>
    <x v="11"/>
    <s v="ปทุมรัตต์"/>
    <d v="2020-05-07T00:00:00"/>
    <d v="2020-05-11T00:00:00"/>
    <m/>
    <d v="2020-01-05T00:00:00"/>
    <x v="22"/>
    <n v="18"/>
  </r>
  <r>
    <n v="22689"/>
    <s v="66.Dengue fever"/>
    <s v="ธนพัฒน์ แก้วลาย"/>
    <m/>
    <s v="ชาย"/>
    <n v="10"/>
    <n v="0"/>
    <s v="นักเรียน"/>
    <s v="9"/>
    <x v="9"/>
    <x v="404"/>
    <x v="47"/>
    <x v="8"/>
    <s v="ร้อยเอ็ดธนบุรี"/>
    <d v="2020-06-09T00:00:00"/>
    <d v="2020-06-10T00:00:00"/>
    <m/>
    <d v="2020-01-05T00:00:00"/>
    <x v="35"/>
    <n v="23"/>
  </r>
  <r>
    <n v="31790"/>
    <s v="66.Dengue fever"/>
    <s v="ธนภร จันทร์เหลือง"/>
    <s v="5403703"/>
    <s v="หญิง"/>
    <n v="9"/>
    <n v="0"/>
    <s v="นักเรียน"/>
    <s v="128"/>
    <x v="9"/>
    <x v="276"/>
    <x v="123"/>
    <x v="11"/>
    <s v="ปทุมรัตต์"/>
    <d v="2020-08-07T00:00:00"/>
    <d v="2020-08-11T00:00:00"/>
    <m/>
    <d v="2020-01-05T00:00:00"/>
    <x v="0"/>
    <n v="31"/>
  </r>
  <r>
    <n v="34090"/>
    <s v="66.Dengue fever"/>
    <s v="ธนภัทร เกสรกลิ่น"/>
    <s v="661361"/>
    <s v="ชาย"/>
    <n v="12"/>
    <n v="0"/>
    <s v="นักเรียน"/>
    <s v="183"/>
    <x v="14"/>
    <x v="130"/>
    <x v="22"/>
    <x v="10"/>
    <s v="ร้อยเอ็ด"/>
    <d v="2020-08-17T00:00:00"/>
    <d v="2020-08-20T00:00:00"/>
    <m/>
    <d v="2020-01-05T00:00:00"/>
    <x v="21"/>
    <n v="33"/>
  </r>
  <r>
    <n v="19234"/>
    <s v="66.Dengue fever"/>
    <s v="ธนภัทร เวระนะ"/>
    <s v="931701"/>
    <s v="ชาย"/>
    <n v="6"/>
    <n v="8"/>
    <s v="นักเรียน"/>
    <s v="108"/>
    <x v="13"/>
    <x v="411"/>
    <x v="109"/>
    <x v="10"/>
    <s v="ร้อยเอ็ด"/>
    <d v="2020-05-04T00:00:00"/>
    <d v="2020-05-07T00:00:00"/>
    <m/>
    <d v="2020-01-05T00:00:00"/>
    <x v="14"/>
    <n v="18"/>
  </r>
  <r>
    <n v="5711"/>
    <s v="66.Dengue fever"/>
    <s v="ธนภัทร แพงแก้ว"/>
    <s v="000191257"/>
    <s v="ชาย"/>
    <n v="8"/>
    <n v="9"/>
    <s v="นักเรียน"/>
    <s v="214"/>
    <x v="13"/>
    <x v="459"/>
    <x v="128"/>
    <x v="5"/>
    <s v="โพนทอง"/>
    <d v="2020-01-25T00:00:00"/>
    <d v="2020-01-31T00:00:00"/>
    <m/>
    <d v="2020-01-05T00:00:00"/>
    <x v="44"/>
    <n v="3"/>
  </r>
  <r>
    <n v="39115"/>
    <s v="66.Dengue fever"/>
    <s v="ธนภัทร คำลอย"/>
    <s v="570180330"/>
    <s v="ชาย"/>
    <n v="6"/>
    <n v="3"/>
    <s v="นักเรียน"/>
    <s v="56"/>
    <x v="8"/>
    <x v="10"/>
    <x v="10"/>
    <x v="1"/>
    <s v="สุวรรณภูมิ"/>
    <d v="2020-09-15T00:00:00"/>
    <d v="2020-09-18T00:00:00"/>
    <m/>
    <d v="2020-01-05T00:00:00"/>
    <x v="32"/>
    <n v="37"/>
  </r>
  <r>
    <n v="31293"/>
    <s v="66.Dengue fever"/>
    <s v="ธนภัทร พันธ์ภักดี"/>
    <s v="899732"/>
    <s v="ชาย"/>
    <n v="7"/>
    <n v="9"/>
    <s v="นักเรียน"/>
    <s v="121"/>
    <x v="7"/>
    <x v="269"/>
    <x v="7"/>
    <x v="6"/>
    <s v="ร้อยเอ็ด"/>
    <d v="2020-08-02T00:00:00"/>
    <d v="2020-08-06T00:00:00"/>
    <m/>
    <d v="2020-01-05T00:00:00"/>
    <x v="26"/>
    <n v="31"/>
  </r>
  <r>
    <n v="29225"/>
    <s v="66.Dengue fever"/>
    <s v="ธนภัทร มุดขอนแก่น"/>
    <s v="1030504"/>
    <s v="ชาย"/>
    <n v="4"/>
    <n v="11"/>
    <s v="ไม่ทราบอาชีพ/ในปกครอง"/>
    <s v="132"/>
    <x v="2"/>
    <x v="17"/>
    <x v="17"/>
    <x v="3"/>
    <s v="ร้อยเอ็ด"/>
    <d v="2020-07-19T00:00:00"/>
    <d v="2020-07-21T00:00:00"/>
    <m/>
    <d v="2020-01-05T00:00:00"/>
    <x v="11"/>
    <n v="29"/>
  </r>
  <r>
    <n v="27464"/>
    <s v="66.Dengue fever"/>
    <s v="ธนภูมิ ศรีนารถนาวา"/>
    <s v="881710"/>
    <s v="ชาย"/>
    <n v="8"/>
    <n v="6"/>
    <s v="นักเรียน"/>
    <s v="62"/>
    <x v="13"/>
    <x v="460"/>
    <x v="57"/>
    <x v="3"/>
    <s v="ร้อยเอ็ด"/>
    <d v="2020-07-09T00:00:00"/>
    <d v="2020-07-13T00:00:00"/>
    <m/>
    <d v="2020-01-05T00:00:00"/>
    <x v="9"/>
    <n v="27"/>
  </r>
  <r>
    <n v="22946"/>
    <s v="66.Dengue fever"/>
    <s v="ธนรัตน์ คูณดี"/>
    <s v="000193313"/>
    <s v="ชาย"/>
    <n v="9"/>
    <n v="5"/>
    <s v="นักเรียน"/>
    <s v="99"/>
    <x v="2"/>
    <x v="292"/>
    <x v="128"/>
    <x v="5"/>
    <s v="โพนทอง"/>
    <d v="2020-06-12T00:00:00"/>
    <d v="2020-06-12T00:00:00"/>
    <m/>
    <d v="2020-01-05T00:00:00"/>
    <x v="35"/>
    <n v="23"/>
  </r>
  <r>
    <n v="2511"/>
    <s v="66.Dengue fever"/>
    <s v="ธนวัฒน์ กำหอม"/>
    <m/>
    <s v="ชาย"/>
    <n v="8"/>
    <n v="0"/>
    <s v="นักเรียน"/>
    <s v="38"/>
    <x v="7"/>
    <x v="428"/>
    <x v="145"/>
    <x v="17"/>
    <s v="เสลภูมิ"/>
    <d v="2020-01-12T00:00:00"/>
    <d v="2020-01-16T00:00:00"/>
    <m/>
    <d v="2020-01-05T00:00:00"/>
    <x v="39"/>
    <n v="2"/>
  </r>
  <r>
    <n v="32661"/>
    <s v="66.Dengue fever"/>
    <s v="ธนวัฒน์ ขันทะวงษ์"/>
    <s v="621471"/>
    <s v="ชาย"/>
    <n v="20"/>
    <n v="0"/>
    <s v="รับจ้าง,กรรมกร"/>
    <s v="77"/>
    <x v="6"/>
    <x v="227"/>
    <x v="8"/>
    <x v="3"/>
    <s v="ร้อยเอ็ด"/>
    <d v="2020-08-11T00:00:00"/>
    <d v="2020-08-14T00:00:00"/>
    <m/>
    <d v="2020-01-05T00:00:00"/>
    <x v="0"/>
    <n v="32"/>
  </r>
  <r>
    <n v="25836"/>
    <s v="66.Dengue fever"/>
    <s v="ธนวัฒน์ น้อยเภา"/>
    <s v="5201117"/>
    <s v="ชาย"/>
    <n v="12"/>
    <n v="0"/>
    <s v="นักเรียน"/>
    <s v="14"/>
    <x v="0"/>
    <x v="12"/>
    <x v="12"/>
    <x v="0"/>
    <s v="หนองพอก"/>
    <d v="2020-06-23T00:00:00"/>
    <d v="2020-06-28T00:00:00"/>
    <m/>
    <d v="2020-01-05T00:00:00"/>
    <x v="7"/>
    <n v="25"/>
  </r>
  <r>
    <n v="25529"/>
    <s v="66.Dengue fever"/>
    <s v="ธนวัฒน์ อุบาลี"/>
    <s v="540163827"/>
    <s v="ชาย"/>
    <n v="9"/>
    <n v="0"/>
    <s v="นักเรียน"/>
    <s v="42"/>
    <x v="0"/>
    <x v="83"/>
    <x v="42"/>
    <x v="1"/>
    <s v="สุวรรณภูมิ"/>
    <d v="2020-06-19T00:00:00"/>
    <d v="2020-06-22T00:00:00"/>
    <m/>
    <d v="2020-01-05T00:00:00"/>
    <x v="15"/>
    <n v="24"/>
  </r>
  <r>
    <n v="17109"/>
    <s v="66.Dengue fever"/>
    <s v="ธนวิช จวนสาง"/>
    <s v="000240137"/>
    <s v="ชาย"/>
    <n v="18"/>
    <n v="4"/>
    <s v="นักเรียน"/>
    <s v="148"/>
    <x v="9"/>
    <x v="461"/>
    <x v="36"/>
    <x v="5"/>
    <s v="โพนทอง"/>
    <d v="2020-04-15T00:00:00"/>
    <d v="2020-04-17T00:00:00"/>
    <m/>
    <d v="2020-01-05T00:00:00"/>
    <x v="28"/>
    <n v="15"/>
  </r>
  <r>
    <n v="21472"/>
    <s v="66.Dengue fever"/>
    <s v="ธนศิริอักษร จงจิตต์"/>
    <s v="5509179"/>
    <s v="หญิง"/>
    <n v="39"/>
    <n v="8"/>
    <s v="รับจ้าง,กรรมกร"/>
    <s v="74"/>
    <x v="13"/>
    <x v="59"/>
    <x v="47"/>
    <x v="8"/>
    <s v="จตุรพักตรพิมาน"/>
    <d v="2020-05-26T00:00:00"/>
    <d v="2020-05-29T00:00:00"/>
    <m/>
    <d v="2020-01-05T00:00:00"/>
    <x v="1"/>
    <n v="21"/>
  </r>
  <r>
    <n v="23162"/>
    <s v="66.Dengue fever"/>
    <s v="ธนัชชา รัตนวิจิตร"/>
    <s v="5504872"/>
    <s v="หญิง"/>
    <n v="13"/>
    <n v="6"/>
    <s v="นักเรียน"/>
    <s v="48"/>
    <x v="11"/>
    <x v="35"/>
    <x v="29"/>
    <x v="2"/>
    <s v="โพธิ์ชัย"/>
    <d v="2020-06-08T00:00:00"/>
    <d v="2020-06-11T00:00:00"/>
    <m/>
    <d v="2020-01-05T00:00:00"/>
    <x v="35"/>
    <n v="23"/>
  </r>
  <r>
    <n v="18903"/>
    <s v="66.Dengue fever"/>
    <s v="ธนัชพร ศรีบานเย็น"/>
    <s v="5801532"/>
    <s v="หญิง"/>
    <n v="24"/>
    <n v="0"/>
    <s v="เกษตร"/>
    <s v="67"/>
    <x v="8"/>
    <x v="245"/>
    <x v="54"/>
    <x v="11"/>
    <s v="ปทุมรัตต์"/>
    <d v="2020-04-30T00:00:00"/>
    <d v="2020-05-03T00:00:00"/>
    <m/>
    <d v="2020-01-05T00:00:00"/>
    <x v="14"/>
    <n v="17"/>
  </r>
  <r>
    <n v="9626"/>
    <s v="66.Dengue fever"/>
    <s v="ธนัตดา จันทร์เทศ"/>
    <s v="000188387"/>
    <s v="หญิง"/>
    <n v="12"/>
    <n v="1"/>
    <s v="นักเรียน"/>
    <s v="66"/>
    <x v="16"/>
    <x v="449"/>
    <x v="136"/>
    <x v="5"/>
    <s v="โพนทอง"/>
    <d v="2020-02-19T00:00:00"/>
    <d v="2020-02-23T00:00:00"/>
    <m/>
    <d v="2020-01-05T00:00:00"/>
    <x v="19"/>
    <n v="7"/>
  </r>
  <r>
    <n v="29613"/>
    <s v="66.Dengue fever"/>
    <s v="ธนากร ฮ่มป่า"/>
    <s v="000189519"/>
    <s v="ชาย"/>
    <n v="6"/>
    <n v="4"/>
    <s v="นักเรียน"/>
    <s v="19"/>
    <x v="14"/>
    <x v="385"/>
    <x v="138"/>
    <x v="17"/>
    <s v="เสลภูมิ"/>
    <d v="2020-07-24T00:00:00"/>
    <d v="2020-07-24T00:00:00"/>
    <m/>
    <d v="2020-01-05T00:00:00"/>
    <x v="11"/>
    <n v="29"/>
  </r>
  <r>
    <n v="18658"/>
    <s v="66.Dengue fever"/>
    <s v="ธนาวรรณ ยวงสุวรรณ์"/>
    <s v="630001762"/>
    <s v="หญิง"/>
    <n v="15"/>
    <n v="7"/>
    <s v="นักเรียน"/>
    <s v="10"/>
    <x v="7"/>
    <x v="260"/>
    <x v="77"/>
    <x v="17"/>
    <s v="สุวรรณภูมิ"/>
    <d v="2020-04-09T00:00:00"/>
    <d v="2020-04-12T00:00:00"/>
    <m/>
    <d v="2020-01-05T00:00:00"/>
    <x v="28"/>
    <n v="14"/>
  </r>
  <r>
    <n v="44596"/>
    <s v="66.Dengue fever"/>
    <s v="ธนิดา สานเมนทา"/>
    <s v="540164572"/>
    <s v="หญิง"/>
    <n v="9"/>
    <n v="11"/>
    <s v="นักเรียน"/>
    <s v="422"/>
    <x v="17"/>
    <x v="60"/>
    <x v="4"/>
    <x v="1"/>
    <s v="สุวรรณภูมิ"/>
    <d v="2020-10-28T00:00:00"/>
    <d v="2020-11-05T00:00:00"/>
    <m/>
    <d v="2020-01-05T00:00:00"/>
    <x v="41"/>
    <n v="43"/>
  </r>
  <r>
    <n v="29992"/>
    <s v="66.Dengue fever"/>
    <s v="ธรรมสิริ อุ่นเจริญ"/>
    <s v="532485"/>
    <s v="หญิง"/>
    <n v="20"/>
    <n v="7"/>
    <s v="นักเรียน"/>
    <s v="56/2"/>
    <x v="6"/>
    <x v="462"/>
    <x v="50"/>
    <x v="3"/>
    <s v="ร้อยเอ็ด"/>
    <d v="2020-07-20T00:00:00"/>
    <d v="2020-07-24T00:00:00"/>
    <m/>
    <d v="2020-01-05T00:00:00"/>
    <x v="11"/>
    <n v="29"/>
  </r>
  <r>
    <n v="37011"/>
    <s v="66.Dengue fever"/>
    <s v="ธัญกฤษฏิ์ วงค์ไธสง"/>
    <m/>
    <s v="หญิง"/>
    <n v="3"/>
    <n v="0"/>
    <s v="ไม่ทราบอาชีพ/ในปกครอง"/>
    <s v="112"/>
    <x v="16"/>
    <x v="456"/>
    <x v="36"/>
    <x v="17"/>
    <s v="เสลภูมิ"/>
    <d v="2020-09-05T00:00:00"/>
    <d v="2020-09-10T00:00:00"/>
    <m/>
    <d v="2020-01-05T00:00:00"/>
    <x v="5"/>
    <n v="35"/>
  </r>
  <r>
    <n v="39586"/>
    <s v="66.Dengue fever"/>
    <s v="ธัญชนก มนตรีชน"/>
    <s v="5608864"/>
    <s v="หญิง"/>
    <n v="6"/>
    <n v="10"/>
    <s v="นักเรียน"/>
    <s v="40"/>
    <x v="1"/>
    <x v="174"/>
    <x v="2"/>
    <x v="2"/>
    <s v="โพธิ์ชัย"/>
    <d v="2020-10-02T00:00:00"/>
    <d v="2020-10-02T00:00:00"/>
    <m/>
    <d v="2020-01-05T00:00:00"/>
    <x v="10"/>
    <n v="39"/>
  </r>
  <r>
    <n v="31004"/>
    <s v="66.Dengue fever"/>
    <s v="ธัญชนก มีภูงา"/>
    <s v="500136642"/>
    <s v="หญิง"/>
    <n v="13"/>
    <n v="1"/>
    <s v="นักเรียน"/>
    <s v="90"/>
    <x v="5"/>
    <x v="79"/>
    <x v="10"/>
    <x v="1"/>
    <s v="สุวรรณภูมิ"/>
    <d v="2020-07-24T00:00:00"/>
    <d v="2020-07-28T00:00:00"/>
    <m/>
    <d v="2020-01-05T00:00:00"/>
    <x v="18"/>
    <n v="29"/>
  </r>
  <r>
    <n v="23565"/>
    <s v="66.Dengue fever"/>
    <s v="ธัญญาพัชญ์ สาโทรัตน์"/>
    <m/>
    <s v="หญิง"/>
    <n v="1"/>
    <n v="0"/>
    <s v="ไม่ทราบอาชีพ/ในปกครอง"/>
    <s v="65"/>
    <x v="6"/>
    <x v="347"/>
    <x v="138"/>
    <x v="17"/>
    <s v="ร้อยเอ็ดธนบุรี"/>
    <d v="2020-06-08T00:00:00"/>
    <d v="2020-06-13T00:00:00"/>
    <m/>
    <d v="2020-01-05T00:00:00"/>
    <x v="35"/>
    <n v="23"/>
  </r>
  <r>
    <n v="39664"/>
    <s v="66.Dengue fever"/>
    <s v="ธัญธร แก้วดี"/>
    <s v="6300958"/>
    <s v="หญิง"/>
    <n v="13"/>
    <n v="0"/>
    <s v="นักเรียน"/>
    <s v="13"/>
    <x v="10"/>
    <x v="98"/>
    <x v="40"/>
    <x v="11"/>
    <s v="ปทุมรัตต์"/>
    <d v="2020-10-01T00:00:00"/>
    <d v="2020-10-04T00:00:00"/>
    <m/>
    <d v="2020-01-05T00:00:00"/>
    <x v="31"/>
    <n v="39"/>
  </r>
  <r>
    <n v="27469"/>
    <s v="66.Dengue fever"/>
    <s v="ธัญนิศญาน์ ทวีสินธ์"/>
    <s v="1153025"/>
    <s v="หญิง"/>
    <n v="0"/>
    <n v="7"/>
    <s v="ไม่ทราบอาชีพ/ในปกครอง"/>
    <s v="243"/>
    <x v="16"/>
    <x v="463"/>
    <x v="148"/>
    <x v="17"/>
    <s v="ร้อยเอ็ด"/>
    <d v="2020-07-06T00:00:00"/>
    <d v="2020-07-08T00:00:00"/>
    <m/>
    <d v="2020-01-05T00:00:00"/>
    <x v="12"/>
    <n v="27"/>
  </r>
  <r>
    <n v="2840"/>
    <s v="66.Dengue fever"/>
    <s v="ธัญยธร หยกในตระกูล"/>
    <s v="9912-43"/>
    <s v="หญิง"/>
    <n v="41"/>
    <n v="9"/>
    <s v="ค้าขาย"/>
    <s v="785/1"/>
    <x v="2"/>
    <x v="139"/>
    <x v="81"/>
    <x v="7"/>
    <s v="ร้อยเอ็ดธนบุรี"/>
    <d v="2020-01-10T00:00:00"/>
    <d v="2020-01-12T00:00:00"/>
    <m/>
    <d v="2020-01-05T00:00:00"/>
    <x v="39"/>
    <n v="1"/>
  </r>
  <r>
    <n v="25341"/>
    <s v="66.Dengue fever"/>
    <s v="ธันทิวา สงศรี"/>
    <m/>
    <s v="ชาย"/>
    <n v="7"/>
    <n v="0"/>
    <s v="นักเรียน"/>
    <s v="227"/>
    <x v="5"/>
    <x v="389"/>
    <x v="145"/>
    <x v="17"/>
    <s v="เสลภูมิ"/>
    <d v="2020-06-24T00:00:00"/>
    <d v="2020-06-29T00:00:00"/>
    <m/>
    <d v="2020-01-05T00:00:00"/>
    <x v="7"/>
    <n v="25"/>
  </r>
  <r>
    <n v="34094"/>
    <s v="66.Dengue fever"/>
    <s v="ธันนธร ชมภูวิเศษ"/>
    <s v="1017820"/>
    <s v="ชาย"/>
    <n v="4"/>
    <n v="8"/>
    <s v="ไม่ทราบอาชีพ/ในปกครอง"/>
    <s v="27"/>
    <x v="2"/>
    <x v="236"/>
    <x v="22"/>
    <x v="10"/>
    <s v="ร้อยเอ็ด"/>
    <d v="2020-08-17T00:00:00"/>
    <d v="2020-08-21T00:00:00"/>
    <m/>
    <d v="2020-01-05T00:00:00"/>
    <x v="21"/>
    <n v="33"/>
  </r>
  <r>
    <n v="32929"/>
    <s v="66.Dengue fever"/>
    <s v="ธันวา กาญจนศร"/>
    <s v="5305528"/>
    <s v="ชาย"/>
    <n v="9"/>
    <n v="0"/>
    <s v="นักเรียน"/>
    <s v="150"/>
    <x v="11"/>
    <x v="464"/>
    <x v="98"/>
    <x v="11"/>
    <s v="ปทุมรัตต์"/>
    <d v="2020-08-14T00:00:00"/>
    <d v="2020-08-20T00:00:00"/>
    <m/>
    <d v="2020-01-05T00:00:00"/>
    <x v="21"/>
    <n v="32"/>
  </r>
  <r>
    <n v="19776"/>
    <s v="66.Dengue fever"/>
    <s v="ธันวากร บุตตะไมล์"/>
    <m/>
    <s v="ชาย"/>
    <n v="8"/>
    <n v="0"/>
    <s v="นักเรียน"/>
    <s v="2"/>
    <x v="14"/>
    <x v="465"/>
    <x v="131"/>
    <x v="17"/>
    <s v="เสลภูมิ"/>
    <d v="2020-05-08T00:00:00"/>
    <d v="2020-05-11T00:00:00"/>
    <m/>
    <d v="2020-01-05T00:00:00"/>
    <x v="22"/>
    <n v="18"/>
  </r>
  <r>
    <n v="34935"/>
    <s v="66.Dengue fever"/>
    <s v="ธารธารา บูรณะวรศิลป์"/>
    <s v="510146315"/>
    <s v="หญิง"/>
    <n v="11"/>
    <n v="11"/>
    <s v="นักเรียน"/>
    <s v="411"/>
    <x v="2"/>
    <x v="466"/>
    <x v="4"/>
    <x v="1"/>
    <s v="สุวรรณภูมิ"/>
    <d v="2020-08-13T00:00:00"/>
    <d v="2020-08-21T00:00:00"/>
    <m/>
    <d v="2020-01-05T00:00:00"/>
    <x v="21"/>
    <n v="32"/>
  </r>
  <r>
    <n v="18429"/>
    <s v="66.Dengue fever"/>
    <s v="ธารา จันทร์พิพัฒน์"/>
    <s v="000211417"/>
    <s v="ชาย"/>
    <n v="6"/>
    <n v="7"/>
    <s v="นักเรียน"/>
    <s v="14"/>
    <x v="10"/>
    <x v="467"/>
    <x v="45"/>
    <x v="15"/>
    <s v="โพนทอง"/>
    <d v="2020-04-26T00:00:00"/>
    <d v="2020-05-01T00:00:00"/>
    <m/>
    <d v="2020-01-05T00:00:00"/>
    <x v="27"/>
    <n v="17"/>
  </r>
  <r>
    <n v="19910"/>
    <s v="66.Dengue fever"/>
    <s v="ธาวิน บุญสงกา"/>
    <s v="164390"/>
    <s v="ชาย"/>
    <n v="11"/>
    <n v="0"/>
    <s v="นักเรียน"/>
    <s v="43"/>
    <x v="14"/>
    <x v="246"/>
    <x v="116"/>
    <x v="7"/>
    <s v="เกษตรวิสัย"/>
    <d v="2020-05-10T00:00:00"/>
    <d v="2020-05-14T00:00:00"/>
    <m/>
    <d v="2020-01-05T00:00:00"/>
    <x v="22"/>
    <n v="19"/>
  </r>
  <r>
    <n v="40495"/>
    <s v="66.Dengue fever"/>
    <s v="ธิดา แสนวันนา"/>
    <s v="102985"/>
    <s v="หญิง"/>
    <n v="13"/>
    <n v="0"/>
    <s v="นักเรียน"/>
    <s v="324"/>
    <x v="16"/>
    <x v="468"/>
    <x v="81"/>
    <x v="7"/>
    <s v="เกษตรวิสัย"/>
    <d v="2020-09-28T00:00:00"/>
    <d v="2020-10-02T00:00:00"/>
    <m/>
    <d v="2020-01-05T00:00:00"/>
    <x v="10"/>
    <n v="39"/>
  </r>
  <r>
    <n v="36146"/>
    <s v="66.Dengue fever"/>
    <s v="ธิดารัตน์ คำวัตร"/>
    <s v="000002729"/>
    <s v="หญิง"/>
    <n v="17"/>
    <n v="11"/>
    <s v="นักเรียน"/>
    <s v="17"/>
    <x v="5"/>
    <x v="5"/>
    <x v="5"/>
    <x v="4"/>
    <s v="ทุ่งเขาหลวง"/>
    <d v="2020-09-06T00:00:00"/>
    <d v="2020-09-09T00:00:00"/>
    <m/>
    <d v="2020-01-05T00:00:00"/>
    <x v="5"/>
    <n v="36"/>
  </r>
  <r>
    <n v="25378"/>
    <s v="66.Dengue fever"/>
    <s v="ธิดาวรรณ อินธิเดช"/>
    <s v="6300853"/>
    <s v="หญิง"/>
    <n v="3"/>
    <n v="0"/>
    <s v="ไม่ทราบอาชีพ/ในปกครอง"/>
    <s v="192"/>
    <x v="13"/>
    <x v="64"/>
    <x v="49"/>
    <x v="6"/>
    <s v="เชียงขวัญ"/>
    <d v="2020-06-20T00:00:00"/>
    <d v="2020-06-24T00:00:00"/>
    <m/>
    <d v="2020-01-05T00:00:00"/>
    <x v="15"/>
    <n v="24"/>
  </r>
  <r>
    <n v="37127"/>
    <s v="66.Dengue fever"/>
    <s v="ธิติ  ยิ่งทรัพย์"/>
    <s v="110386"/>
    <s v="ชาย"/>
    <n v="8"/>
    <n v="0"/>
    <s v="นักเรียน"/>
    <s v="6"/>
    <x v="0"/>
    <x v="65"/>
    <x v="125"/>
    <x v="13"/>
    <s v="อาจสามารถ"/>
    <d v="2020-06-06T00:00:00"/>
    <d v="2020-06-11T00:00:00"/>
    <m/>
    <d v="2020-01-05T00:00:00"/>
    <x v="35"/>
    <n v="22"/>
  </r>
  <r>
    <n v="8402"/>
    <s v="66.Dengue fever"/>
    <s v="ธิติกานต์ อรัญมิตร"/>
    <s v="6102357"/>
    <s v="หญิง"/>
    <n v="7"/>
    <n v="3"/>
    <s v="นักเรียน"/>
    <s v="67"/>
    <x v="13"/>
    <x v="105"/>
    <x v="69"/>
    <x v="18"/>
    <s v="ศรีสมเด็จ"/>
    <d v="2020-01-29T00:00:00"/>
    <d v="2020-02-01T00:00:00"/>
    <m/>
    <d v="2020-01-05T00:00:00"/>
    <x v="44"/>
    <n v="4"/>
  </r>
  <r>
    <n v="24700"/>
    <s v="66.Dengue fever"/>
    <s v="ธิติวัฒน์ โคนาโล"/>
    <s v="6300676"/>
    <s v="ชาย"/>
    <n v="3"/>
    <n v="0"/>
    <s v="ไม่ทราบอาชีพ/ในปกครอง"/>
    <s v="185"/>
    <x v="2"/>
    <x v="302"/>
    <x v="123"/>
    <x v="11"/>
    <s v="ปทุมรัตต์"/>
    <d v="2020-06-20T00:00:00"/>
    <d v="2020-06-24T00:00:00"/>
    <m/>
    <d v="2020-01-05T00:00:00"/>
    <x v="15"/>
    <n v="24"/>
  </r>
  <r>
    <n v="42128"/>
    <s v="66.Dengue fever"/>
    <s v="ธิภาภรณ์ เฉลยพจน์"/>
    <s v="358130"/>
    <s v="หญิง"/>
    <n v="26"/>
    <n v="1"/>
    <s v="รับจ้าง,กรรมกร"/>
    <s v="44"/>
    <x v="6"/>
    <x v="469"/>
    <x v="127"/>
    <x v="3"/>
    <s v="ร้อยเอ็ด"/>
    <d v="2020-10-13T00:00:00"/>
    <d v="2020-10-18T00:00:00"/>
    <m/>
    <d v="2020-01-05T00:00:00"/>
    <x v="23"/>
    <n v="41"/>
  </r>
  <r>
    <n v="17298"/>
    <s v="66.Dengue fever"/>
    <s v="ธีชณณฐ์ แก่นทอง"/>
    <s v="590190690"/>
    <s v="ชาย"/>
    <n v="5"/>
    <n v="7"/>
    <s v="ไม่ทราบอาชีพ/ในปกครอง"/>
    <s v="25/9"/>
    <x v="23"/>
    <x v="442"/>
    <x v="21"/>
    <x v="3"/>
    <s v="สุวรรณภูมิ"/>
    <d v="2020-03-21T00:00:00"/>
    <d v="2020-03-24T00:00:00"/>
    <m/>
    <d v="2020-01-05T00:00:00"/>
    <x v="36"/>
    <n v="11"/>
  </r>
  <r>
    <n v="13318"/>
    <s v="66.Dengue fever"/>
    <s v="ธีรเดช ไผ่ล้อมทำเล"/>
    <s v="5509810"/>
    <s v="ชาย"/>
    <n v="7"/>
    <n v="4"/>
    <s v="นักเรียน"/>
    <s v="74"/>
    <x v="10"/>
    <x v="119"/>
    <x v="151"/>
    <x v="8"/>
    <s v="จตุรพักตรพิมาน"/>
    <d v="2020-03-07T00:00:00"/>
    <d v="2020-03-12T00:00:00"/>
    <m/>
    <d v="2020-01-05T00:00:00"/>
    <x v="43"/>
    <n v="9"/>
  </r>
  <r>
    <n v="1911"/>
    <s v="66.Dengue fever"/>
    <s v="ธีรพงษ์ สิงมาดา"/>
    <s v="5807100"/>
    <s v="ชาย"/>
    <n v="14"/>
    <n v="9"/>
    <s v="นักเรียน"/>
    <s v="136"/>
    <x v="16"/>
    <x v="470"/>
    <x v="65"/>
    <x v="8"/>
    <s v="จตุรพักตรพิมาน"/>
    <d v="2020-01-04T00:00:00"/>
    <d v="2020-01-07T00:00:00"/>
    <m/>
    <d v="2020-01-05T00:00:00"/>
    <x v="46"/>
    <n v="0"/>
  </r>
  <r>
    <n v="16768"/>
    <s v="66.Dengue fever"/>
    <s v="ธีรพิชญ์ แสงคำ"/>
    <s v="1127811"/>
    <s v="ชาย"/>
    <n v="1"/>
    <n v="2"/>
    <s v="ไม่ทราบอาชีพ/ในปกครอง"/>
    <s v="186"/>
    <x v="7"/>
    <x v="471"/>
    <x v="13"/>
    <x v="3"/>
    <s v="ร้อยเอ็ด"/>
    <d v="2020-04-07T00:00:00"/>
    <d v="2020-04-10T00:00:00"/>
    <m/>
    <d v="2020-01-05T00:00:00"/>
    <x v="30"/>
    <n v="14"/>
  </r>
  <r>
    <n v="25377"/>
    <s v="66.Dengue fever"/>
    <s v="ธีรภัทร แสนมนตรี"/>
    <s v="5705167"/>
    <s v="ชาย"/>
    <n v="12"/>
    <n v="5"/>
    <s v="นักเรียน"/>
    <s v="25"/>
    <x v="13"/>
    <x v="64"/>
    <x v="49"/>
    <x v="6"/>
    <s v="เชียงขวัญ"/>
    <d v="2020-06-18T00:00:00"/>
    <d v="2020-06-22T00:00:00"/>
    <m/>
    <d v="2020-01-05T00:00:00"/>
    <x v="15"/>
    <n v="24"/>
  </r>
  <r>
    <n v="30145"/>
    <s v="66.Dengue fever"/>
    <s v="ธีรภัทร สรภูมิ"/>
    <s v="897257"/>
    <s v="ชาย"/>
    <n v="7"/>
    <n v="0"/>
    <s v="นักเรียน"/>
    <s v="50/1"/>
    <x v="6"/>
    <x v="270"/>
    <x v="90"/>
    <x v="10"/>
    <s v="ร้อยเอ็ด"/>
    <d v="2020-07-24T00:00:00"/>
    <d v="2020-07-30T00:00:00"/>
    <m/>
    <d v="2020-01-05T00:00:00"/>
    <x v="18"/>
    <n v="29"/>
  </r>
  <r>
    <n v="36096"/>
    <s v="66.Dengue fever"/>
    <s v="ธีรวัฒน์ กันนุฬา"/>
    <s v="904403"/>
    <s v="ชาย"/>
    <n v="7"/>
    <n v="0"/>
    <s v="นักเรียน"/>
    <s v="19"/>
    <x v="14"/>
    <x v="130"/>
    <x v="22"/>
    <x v="10"/>
    <s v="ร้อยเอ็ด"/>
    <d v="2020-09-01T00:00:00"/>
    <d v="2020-09-03T00:00:00"/>
    <m/>
    <d v="2020-01-05T00:00:00"/>
    <x v="13"/>
    <n v="35"/>
  </r>
  <r>
    <n v="28542"/>
    <s v="66.Dengue fever"/>
    <s v="ธีรวัฒน์ สหัสวาปี"/>
    <s v="560173005"/>
    <s v="ชาย"/>
    <n v="7"/>
    <n v="6"/>
    <s v="นักเรียน"/>
    <s v="48"/>
    <x v="4"/>
    <x v="4"/>
    <x v="4"/>
    <x v="1"/>
    <s v="สุวรรณภูมิ"/>
    <d v="2020-07-14T00:00:00"/>
    <d v="2020-07-17T00:00:00"/>
    <m/>
    <d v="2020-01-05T00:00:00"/>
    <x v="9"/>
    <n v="28"/>
  </r>
  <r>
    <n v="26063"/>
    <s v="66.Dengue fever"/>
    <s v="ธีรวุฒิ ศรีศิลป์"/>
    <s v="113763"/>
    <s v="ชาย"/>
    <n v="18"/>
    <n v="0"/>
    <s v="นักเรียน"/>
    <s v="261"/>
    <x v="0"/>
    <x v="472"/>
    <x v="81"/>
    <x v="7"/>
    <s v="เกษตรวิสัย"/>
    <d v="2020-06-05T00:00:00"/>
    <d v="2020-06-10T00:00:00"/>
    <m/>
    <d v="2020-01-05T00:00:00"/>
    <x v="35"/>
    <n v="22"/>
  </r>
  <r>
    <n v="17405"/>
    <s v="66.Dengue fever"/>
    <s v="ธีระเดช จันทร์โสภา"/>
    <m/>
    <s v="ชาย"/>
    <n v="13"/>
    <n v="0"/>
    <s v="นักเรียน"/>
    <s v="39"/>
    <x v="0"/>
    <x v="107"/>
    <x v="68"/>
    <x v="17"/>
    <s v="เสลภูมิ"/>
    <d v="2020-04-14T00:00:00"/>
    <d v="2020-04-17T00:00:00"/>
    <m/>
    <d v="2020-01-05T00:00:00"/>
    <x v="28"/>
    <n v="15"/>
  </r>
  <r>
    <n v="26071"/>
    <s v="66.Dengue fever"/>
    <s v="ธีริศรา หมุนลี"/>
    <s v="5606266"/>
    <s v="หญิง"/>
    <n v="6"/>
    <n v="0"/>
    <s v="นักเรียน"/>
    <s v="116"/>
    <x v="14"/>
    <x v="473"/>
    <x v="39"/>
    <x v="11"/>
    <s v="เกษตรวิสัย"/>
    <d v="2020-06-24T00:00:00"/>
    <d v="2020-06-29T00:00:00"/>
    <m/>
    <d v="2020-01-05T00:00:00"/>
    <x v="7"/>
    <n v="25"/>
  </r>
  <r>
    <n v="21828"/>
    <s v="66.Dengue fever"/>
    <s v="นเรศ ปาโส"/>
    <s v="5810123"/>
    <s v="ชาย"/>
    <n v="15"/>
    <n v="2"/>
    <s v="นักเรียน"/>
    <s v="120"/>
    <x v="5"/>
    <x v="96"/>
    <x v="65"/>
    <x v="8"/>
    <s v="จตุรพักตรพิมาน"/>
    <d v="2020-06-04T00:00:00"/>
    <d v="2020-06-04T00:00:00"/>
    <m/>
    <d v="2020-01-05T00:00:00"/>
    <x v="8"/>
    <n v="22"/>
  </r>
  <r>
    <n v="35457"/>
    <s v="66.Dengue fever"/>
    <s v="นงนภัส อินทรวิชา"/>
    <s v="6200130"/>
    <s v="หญิง"/>
    <n v="8"/>
    <n v="0"/>
    <s v="นักเรียน"/>
    <s v="13"/>
    <x v="2"/>
    <x v="61"/>
    <x v="88"/>
    <x v="0"/>
    <s v="หนองพอก"/>
    <d v="2020-08-22T00:00:00"/>
    <d v="2020-08-26T00:00:00"/>
    <m/>
    <d v="2020-01-05T00:00:00"/>
    <x v="2"/>
    <n v="33"/>
  </r>
  <r>
    <n v="8334"/>
    <s v="66.Dengue fever"/>
    <s v="นทีบดี พันประโคน"/>
    <s v="000165786"/>
    <s v="ชาย"/>
    <n v="11"/>
    <n v="4"/>
    <s v="นักเรียน"/>
    <s v="20"/>
    <x v="10"/>
    <x v="474"/>
    <x v="136"/>
    <x v="5"/>
    <s v="โพนทอง"/>
    <d v="2020-02-13T00:00:00"/>
    <d v="2020-02-15T00:00:00"/>
    <m/>
    <d v="2020-01-05T00:00:00"/>
    <x v="37"/>
    <n v="6"/>
  </r>
  <r>
    <n v="29220"/>
    <s v="66.Dengue fever"/>
    <s v="นพรัตน์ สรภูมิ"/>
    <s v="298015"/>
    <s v="ชาย"/>
    <n v="19"/>
    <n v="10"/>
    <s v="นักเรียน"/>
    <s v="57"/>
    <x v="5"/>
    <x v="13"/>
    <x v="13"/>
    <x v="3"/>
    <s v="ร้อยเอ็ด"/>
    <d v="2020-07-18T00:00:00"/>
    <d v="2020-07-21T00:00:00"/>
    <m/>
    <d v="2020-01-05T00:00:00"/>
    <x v="11"/>
    <n v="28"/>
  </r>
  <r>
    <n v="19337"/>
    <s v="66.Dengue fever"/>
    <s v="นพรัตน์ อนันตภักดิ์"/>
    <s v="268459"/>
    <s v="ชาย"/>
    <n v="8"/>
    <n v="9"/>
    <s v="นักเรียน"/>
    <s v="187"/>
    <x v="2"/>
    <x v="422"/>
    <x v="30"/>
    <x v="5"/>
    <s v="โพนทอง"/>
    <d v="2020-05-09T00:00:00"/>
    <d v="2020-05-10T00:00:00"/>
    <m/>
    <d v="2020-01-05T00:00:00"/>
    <x v="22"/>
    <n v="18"/>
  </r>
  <r>
    <n v="1910"/>
    <s v="66.Dengue fever"/>
    <s v="นภัสกร หงส์คำภา"/>
    <s v="5802063"/>
    <s v="ชาย"/>
    <n v="4"/>
    <n v="11"/>
    <s v="ไม่ทราบอาชีพ/ในปกครอง"/>
    <s v="64"/>
    <x v="19"/>
    <x v="219"/>
    <x v="18"/>
    <x v="8"/>
    <s v="จตุรพักตรพิมาน"/>
    <d v="2020-01-01T00:00:00"/>
    <d v="2020-01-06T00:00:00"/>
    <m/>
    <d v="2020-01-05T00:00:00"/>
    <x v="46"/>
    <n v="0"/>
  </r>
  <r>
    <n v="19338"/>
    <s v="66.Dengue fever"/>
    <s v="นภัสรา ณ เชียงใหม่"/>
    <s v="205274"/>
    <s v="หญิง"/>
    <n v="8"/>
    <n v="1"/>
    <s v="นักเรียน"/>
    <s v="204"/>
    <x v="2"/>
    <x v="422"/>
    <x v="30"/>
    <x v="5"/>
    <s v="โพนทอง"/>
    <d v="2020-05-07T00:00:00"/>
    <d v="2020-05-11T00:00:00"/>
    <m/>
    <d v="2020-01-05T00:00:00"/>
    <x v="22"/>
    <n v="18"/>
  </r>
  <r>
    <n v="35538"/>
    <s v="66.Dengue fever"/>
    <s v="นภัสสร ชนะเกตุ"/>
    <s v="1177659"/>
    <s v="หญิง"/>
    <n v="20"/>
    <n v="0"/>
    <s v="นักเรียน"/>
    <s v="142"/>
    <x v="9"/>
    <x v="162"/>
    <x v="59"/>
    <x v="13"/>
    <s v="ร้อยเอ็ด"/>
    <d v="2020-08-29T00:00:00"/>
    <d v="2020-08-31T00:00:00"/>
    <m/>
    <d v="2020-01-05T00:00:00"/>
    <x v="13"/>
    <n v="34"/>
  </r>
  <r>
    <n v="31301"/>
    <s v="66.Dengue fever"/>
    <s v="นภาพร บุตรแสน"/>
    <s v="704390"/>
    <s v="หญิง"/>
    <n v="11"/>
    <n v="11"/>
    <s v="นักเรียน"/>
    <s v="8"/>
    <x v="15"/>
    <x v="263"/>
    <x v="120"/>
    <x v="3"/>
    <s v="ร้อยเอ็ด"/>
    <d v="2020-08-01T00:00:00"/>
    <d v="2020-08-02T00:00:00"/>
    <m/>
    <d v="2020-01-05T00:00:00"/>
    <x v="26"/>
    <n v="30"/>
  </r>
  <r>
    <n v="26499"/>
    <s v="66.Dengue fever"/>
    <s v="นรากร แดงมูล"/>
    <s v="5105846"/>
    <s v="ชาย"/>
    <n v="13"/>
    <n v="9"/>
    <s v="นักเรียน"/>
    <s v="111"/>
    <x v="9"/>
    <x v="351"/>
    <x v="60"/>
    <x v="0"/>
    <s v="หนองพอก"/>
    <d v="2020-07-04T00:00:00"/>
    <d v="2020-07-09T00:00:00"/>
    <m/>
    <d v="2020-01-05T00:00:00"/>
    <x v="12"/>
    <n v="26"/>
  </r>
  <r>
    <n v="26068"/>
    <s v="66.Dengue fever"/>
    <s v="นราวิชญ์ จันทน์ดาหงส์"/>
    <s v="163293"/>
    <s v="ชาย"/>
    <n v="15"/>
    <n v="0"/>
    <s v="นักเรียน"/>
    <s v="28"/>
    <x v="10"/>
    <x v="30"/>
    <x v="25"/>
    <x v="11"/>
    <s v="เกษตรวิสัย"/>
    <d v="2020-06-14T00:00:00"/>
    <d v="2020-06-17T00:00:00"/>
    <m/>
    <d v="2020-01-05T00:00:00"/>
    <x v="4"/>
    <n v="24"/>
  </r>
  <r>
    <n v="21577"/>
    <s v="66.Dengue fever"/>
    <s v="นรินทร์ สังฆะมณี"/>
    <s v="530004085"/>
    <s v="ชาย"/>
    <n v="10"/>
    <n v="3"/>
    <s v="นักเรียน"/>
    <s v="317/2"/>
    <x v="0"/>
    <x v="475"/>
    <x v="21"/>
    <x v="3"/>
    <s v="จุรีเวช"/>
    <d v="2020-05-28T00:00:00"/>
    <d v="2020-06-01T00:00:00"/>
    <m/>
    <d v="2020-01-05T00:00:00"/>
    <x v="8"/>
    <n v="21"/>
  </r>
  <r>
    <n v="16889"/>
    <s v="66.Dengue fever"/>
    <s v="นริศรา วินทะไชย"/>
    <s v="1030452"/>
    <s v="หญิง"/>
    <n v="31"/>
    <n v="1"/>
    <s v="รับจ้าง,กรรมกร"/>
    <s v="20"/>
    <x v="10"/>
    <x v="63"/>
    <x v="55"/>
    <x v="3"/>
    <s v="ร้อยเอ็ด"/>
    <d v="2020-04-09T00:00:00"/>
    <d v="2020-04-12T00:00:00"/>
    <m/>
    <d v="2020-01-05T00:00:00"/>
    <x v="28"/>
    <n v="14"/>
  </r>
  <r>
    <n v="10351"/>
    <s v="66.Dengue fever"/>
    <s v="นฤมล  กรมโยธา"/>
    <s v="223229"/>
    <s v="หญิง"/>
    <n v="12"/>
    <n v="8"/>
    <s v="นักเรียน"/>
    <s v="118"/>
    <x v="13"/>
    <x v="459"/>
    <x v="128"/>
    <x v="5"/>
    <s v="โพนทอง"/>
    <d v="2020-02-22T00:00:00"/>
    <d v="2020-02-26T00:00:00"/>
    <m/>
    <d v="2020-01-05T00:00:00"/>
    <x v="19"/>
    <n v="7"/>
  </r>
  <r>
    <n v="37136"/>
    <s v="66.Dengue fever"/>
    <s v="นฤมล ปราสาร"/>
    <s v="834943"/>
    <s v="หญิง"/>
    <n v="11"/>
    <n v="3"/>
    <s v="นักเรียน"/>
    <s v="207"/>
    <x v="2"/>
    <x v="236"/>
    <x v="22"/>
    <x v="10"/>
    <s v="ร้อยเอ็ด"/>
    <d v="2020-09-07T00:00:00"/>
    <d v="2020-09-11T00:00:00"/>
    <m/>
    <d v="2020-01-05T00:00:00"/>
    <x v="5"/>
    <n v="36"/>
  </r>
  <r>
    <n v="27820"/>
    <s v="66.Dengue fever"/>
    <s v="นลินนิภา จันทร์แดง"/>
    <s v="000229702"/>
    <s v="หญิง"/>
    <n v="12"/>
    <n v="7"/>
    <s v="นักเรียน"/>
    <s v="204"/>
    <x v="5"/>
    <x v="389"/>
    <x v="145"/>
    <x v="17"/>
    <s v="เสลภูมิ"/>
    <d v="2020-07-16T00:00:00"/>
    <d v="2020-07-16T00:00:00"/>
    <m/>
    <d v="2020-01-05T00:00:00"/>
    <x v="9"/>
    <n v="28"/>
  </r>
  <r>
    <n v="22823"/>
    <s v="66.Dengue fever"/>
    <s v="นวพร เนาวะดี"/>
    <s v="5710290"/>
    <s v="หญิง"/>
    <n v="9"/>
    <n v="10"/>
    <s v="นักเรียน"/>
    <s v="68"/>
    <x v="9"/>
    <x v="272"/>
    <x v="79"/>
    <x v="8"/>
    <s v="จตุรพักตรพิมาน"/>
    <d v="2020-06-10T00:00:00"/>
    <d v="2020-06-10T00:00:00"/>
    <m/>
    <d v="2020-01-05T00:00:00"/>
    <x v="35"/>
    <n v="23"/>
  </r>
  <r>
    <n v="40494"/>
    <s v="66.Dengue fever"/>
    <s v="นวรินทร์ ศิริกุณ"/>
    <s v="135961"/>
    <s v="หญิง"/>
    <n v="16"/>
    <n v="0"/>
    <s v="นักเรียน"/>
    <s v="33/1"/>
    <x v="10"/>
    <x v="445"/>
    <x v="95"/>
    <x v="7"/>
    <s v="เกษตรวิสัย"/>
    <d v="2020-09-28T00:00:00"/>
    <d v="2020-10-03T00:00:00"/>
    <m/>
    <d v="2020-01-05T00:00:00"/>
    <x v="10"/>
    <n v="39"/>
  </r>
  <r>
    <n v="19511"/>
    <s v="66.Dengue fever"/>
    <s v="นัฎฐพัชร แก้วมงคล"/>
    <s v="1113085"/>
    <s v="ชาย"/>
    <n v="12"/>
    <n v="0"/>
    <s v="นักเรียน"/>
    <s v="หอพักแสงดาว"/>
    <x v="0"/>
    <x v="390"/>
    <x v="13"/>
    <x v="3"/>
    <s v="ร้อยเอ็ด"/>
    <d v="2020-05-04T00:00:00"/>
    <d v="2020-05-05T00:00:00"/>
    <m/>
    <d v="2020-01-05T00:00:00"/>
    <x v="14"/>
    <n v="18"/>
  </r>
  <r>
    <n v="34218"/>
    <s v="66.Dengue fever"/>
    <s v="นันจนา หงษ์ษา"/>
    <s v="5800870"/>
    <s v="หญิง"/>
    <n v="23"/>
    <n v="0"/>
    <s v="เกษตร"/>
    <s v="38"/>
    <x v="9"/>
    <x v="415"/>
    <x v="40"/>
    <x v="11"/>
    <s v="ปทุมรัตต์"/>
    <d v="2020-08-22T00:00:00"/>
    <d v="2020-08-26T00:00:00"/>
    <m/>
    <d v="2020-01-05T00:00:00"/>
    <x v="2"/>
    <n v="33"/>
  </r>
  <r>
    <n v="37039"/>
    <s v="66.Dengue fever"/>
    <s v="นันตชัย มงคล"/>
    <s v="480122090"/>
    <s v="ชาย"/>
    <n v="17"/>
    <n v="9"/>
    <s v="นักเรียน"/>
    <s v="151"/>
    <x v="8"/>
    <x v="10"/>
    <x v="10"/>
    <x v="1"/>
    <s v="สุวรรณภูมิ"/>
    <d v="2020-09-04T00:00:00"/>
    <d v="2020-09-07T00:00:00"/>
    <m/>
    <d v="2020-01-05T00:00:00"/>
    <x v="5"/>
    <n v="35"/>
  </r>
  <r>
    <n v="21866"/>
    <s v="66.Dengue fever"/>
    <s v="นันทพร เดชประยงค์"/>
    <s v="1005338"/>
    <s v="หญิง"/>
    <n v="8"/>
    <n v="6"/>
    <s v="นักเรียน"/>
    <s v="177"/>
    <x v="15"/>
    <x v="476"/>
    <x v="86"/>
    <x v="3"/>
    <s v="ร้อยเอ็ด"/>
    <d v="2020-05-25T00:00:00"/>
    <d v="2020-05-28T00:00:00"/>
    <m/>
    <d v="2020-01-05T00:00:00"/>
    <x v="1"/>
    <n v="21"/>
  </r>
  <r>
    <n v="7443"/>
    <s v="66.Dengue fever"/>
    <s v="นันทพร สิงห์แก้ว"/>
    <s v="540165095"/>
    <s v="หญิง"/>
    <n v="9"/>
    <n v="9"/>
    <s v="นักเรียน"/>
    <s v="69"/>
    <x v="12"/>
    <x v="477"/>
    <x v="4"/>
    <x v="1"/>
    <s v="สุวรรณภูมิ"/>
    <d v="2020-01-25T00:00:00"/>
    <d v="2020-01-29T00:00:00"/>
    <m/>
    <d v="2020-01-05T00:00:00"/>
    <x v="44"/>
    <n v="3"/>
  </r>
  <r>
    <n v="31761"/>
    <s v="66.Dengue fever"/>
    <s v="นันทวัฒน์ สวัสดิ์นะที"/>
    <s v="000097172"/>
    <s v="ชาย"/>
    <n v="34"/>
    <n v="0"/>
    <s v="รับจ้าง,กรรมกร"/>
    <s v="4"/>
    <x v="8"/>
    <x v="104"/>
    <x v="68"/>
    <x v="17"/>
    <s v="เสลภูมิ"/>
    <d v="2020-08-11T00:00:00"/>
    <d v="2020-08-11T00:00:00"/>
    <m/>
    <d v="2020-01-05T00:00:00"/>
    <x v="0"/>
    <n v="32"/>
  </r>
  <r>
    <n v="20597"/>
    <s v="66.Dengue fever"/>
    <s v="นันทิชา รัตนชานันท์"/>
    <s v="510002798"/>
    <s v="หญิง"/>
    <n v="12"/>
    <n v="7"/>
    <s v="นักเรียน"/>
    <s v="74"/>
    <x v="14"/>
    <x v="375"/>
    <x v="126"/>
    <x v="9"/>
    <s v="พนมไพร"/>
    <d v="2020-05-17T00:00:00"/>
    <d v="2020-05-21T00:00:00"/>
    <m/>
    <d v="2020-01-05T00:00:00"/>
    <x v="6"/>
    <n v="20"/>
  </r>
  <r>
    <n v="22046"/>
    <s v="66.Dengue fever"/>
    <s v="นันทิพร โพธิ์สอาด"/>
    <s v="6300801"/>
    <s v="หญิง"/>
    <n v="10"/>
    <n v="10"/>
    <s v="นักเรียน"/>
    <s v="63"/>
    <x v="11"/>
    <x v="35"/>
    <x v="29"/>
    <x v="2"/>
    <s v="โพธิ์ชัย"/>
    <d v="2020-05-29T00:00:00"/>
    <d v="2020-06-01T00:00:00"/>
    <m/>
    <d v="2020-01-05T00:00:00"/>
    <x v="8"/>
    <n v="21"/>
  </r>
  <r>
    <n v="16059"/>
    <s v="66.Dengue fever"/>
    <s v="นันทิยา พลแสน"/>
    <s v="560009608"/>
    <s v="หญิง"/>
    <n v="7"/>
    <n v="6"/>
    <s v="นักเรียน"/>
    <s v="2"/>
    <x v="2"/>
    <x v="478"/>
    <x v="89"/>
    <x v="5"/>
    <s v="จุรีเวช"/>
    <d v="2020-03-30T00:00:00"/>
    <d v="2020-04-03T00:00:00"/>
    <m/>
    <d v="2020-01-05T00:00:00"/>
    <x v="17"/>
    <n v="13"/>
  </r>
  <r>
    <n v="29857"/>
    <s v="66.Dengue fever"/>
    <s v="นันทิวา แสงหัวช้าง"/>
    <s v="000179754"/>
    <s v="หญิง"/>
    <n v="16"/>
    <n v="7"/>
    <s v="นักเรียน"/>
    <s v="173"/>
    <x v="5"/>
    <x v="146"/>
    <x v="36"/>
    <x v="17"/>
    <s v="เสลภูมิ"/>
    <d v="2020-07-29T00:00:00"/>
    <d v="2020-07-29T00:00:00"/>
    <m/>
    <d v="2020-01-05T00:00:00"/>
    <x v="18"/>
    <n v="30"/>
  </r>
  <r>
    <n v="30423"/>
    <s v="66.Dengue fever"/>
    <s v="นัยนา หลักคำ"/>
    <s v="0026762"/>
    <s v="หญิง"/>
    <n v="29"/>
    <n v="10"/>
    <s v="เกษตร"/>
    <s v="28"/>
    <x v="10"/>
    <x v="113"/>
    <x v="90"/>
    <x v="10"/>
    <s v="ธวัชบุรี"/>
    <d v="2020-07-27T00:00:00"/>
    <d v="2020-07-31T00:00:00"/>
    <m/>
    <d v="2020-01-05T00:00:00"/>
    <x v="18"/>
    <n v="30"/>
  </r>
  <r>
    <n v="34452"/>
    <s v="66.Dengue fever"/>
    <s v="นาฏลดา บูรณะกิติ"/>
    <s v="000231191"/>
    <s v="หญิง"/>
    <n v="7"/>
    <n v="3"/>
    <s v="นักเรียน"/>
    <s v="110"/>
    <x v="6"/>
    <x v="339"/>
    <x v="36"/>
    <x v="17"/>
    <s v="เสลภูมิ"/>
    <d v="2020-08-25T00:00:00"/>
    <d v="2020-08-25T00:00:00"/>
    <m/>
    <d v="2020-01-05T00:00:00"/>
    <x v="2"/>
    <n v="34"/>
  </r>
  <r>
    <n v="17796"/>
    <s v="66.Dengue fever"/>
    <s v="นาวา พวงปัญญา"/>
    <s v="202690"/>
    <s v="ชาย"/>
    <n v="7"/>
    <n v="10"/>
    <s v="นักเรียน"/>
    <s v="107"/>
    <x v="9"/>
    <x v="461"/>
    <x v="36"/>
    <x v="5"/>
    <s v="โพนทอง"/>
    <d v="2020-04-15T00:00:00"/>
    <d v="2020-04-23T00:00:00"/>
    <m/>
    <d v="2020-01-05T00:00:00"/>
    <x v="20"/>
    <n v="15"/>
  </r>
  <r>
    <n v="24640"/>
    <s v="66.Dengue fever"/>
    <s v="น้ำทิพย์ จินตยาสวิน"/>
    <s v="1170635"/>
    <s v="หญิง"/>
    <n v="21"/>
    <n v="5"/>
    <s v="รับจ้าง,กรรมกร"/>
    <s v="159"/>
    <x v="13"/>
    <x v="64"/>
    <x v="49"/>
    <x v="6"/>
    <s v="ร้อยเอ็ด"/>
    <d v="2020-06-17T00:00:00"/>
    <d v="2020-06-22T00:00:00"/>
    <m/>
    <d v="2020-01-05T00:00:00"/>
    <x v="15"/>
    <n v="24"/>
  </r>
  <r>
    <n v="30174"/>
    <s v="66.Dengue fever"/>
    <s v="น้ำทิพย์ สุทธิขัน"/>
    <s v="490003352"/>
    <s v="หญิง"/>
    <n v="21"/>
    <n v="7"/>
    <s v="รับจ้าง,กรรมกร"/>
    <s v="108"/>
    <x v="5"/>
    <x v="280"/>
    <x v="58"/>
    <x v="12"/>
    <s v="หนองฮี"/>
    <d v="2020-07-31T00:00:00"/>
    <d v="2020-07-31T00:00:00"/>
    <m/>
    <d v="2020-01-05T00:00:00"/>
    <x v="18"/>
    <n v="30"/>
  </r>
  <r>
    <n v="26197"/>
    <s v="66.Dengue fever"/>
    <s v="น้ำฝน โพธิ์สิงห์"/>
    <m/>
    <s v="หญิง"/>
    <n v="16"/>
    <n v="0"/>
    <s v="นักเรียน"/>
    <s v="149"/>
    <x v="5"/>
    <x v="389"/>
    <x v="145"/>
    <x v="17"/>
    <s v="เสลภูมิ"/>
    <d v="2020-07-06T00:00:00"/>
    <d v="2020-07-08T00:00:00"/>
    <m/>
    <d v="2020-01-05T00:00:00"/>
    <x v="12"/>
    <n v="27"/>
  </r>
  <r>
    <n v="25925"/>
    <s v="66.Dengue fever"/>
    <s v="นำวิทย์ นักลำ"/>
    <s v="450059672"/>
    <s v="ชาย"/>
    <n v="18"/>
    <n v="1"/>
    <s v="นักเรียน"/>
    <s v="39"/>
    <x v="0"/>
    <x v="381"/>
    <x v="20"/>
    <x v="9"/>
    <s v="พนมไพร"/>
    <d v="2020-07-03T00:00:00"/>
    <d v="2020-07-04T00:00:00"/>
    <m/>
    <d v="2020-01-05T00:00:00"/>
    <x v="7"/>
    <n v="26"/>
  </r>
  <r>
    <n v="6888"/>
    <s v="66.Dengue fever"/>
    <s v="นิดา ชอบบุญ"/>
    <s v="5303591"/>
    <s v="หญิง"/>
    <n v="28"/>
    <n v="6"/>
    <s v="รับจ้าง,กรรมกร"/>
    <s v="22"/>
    <x v="5"/>
    <x v="434"/>
    <x v="103"/>
    <x v="0"/>
    <s v="หนองพอก"/>
    <d v="2020-01-29T00:00:00"/>
    <d v="2020-02-03T00:00:00"/>
    <m/>
    <d v="2020-01-05T00:00:00"/>
    <x v="29"/>
    <n v="4"/>
  </r>
  <r>
    <n v="34103"/>
    <s v="66.Dengue fever"/>
    <s v="นิตยา ดุนา"/>
    <s v="642579"/>
    <s v="หญิง"/>
    <n v="30"/>
    <n v="11"/>
    <s v="รับจ้าง,กรรมกร"/>
    <s v="70"/>
    <x v="14"/>
    <x v="207"/>
    <x v="13"/>
    <x v="3"/>
    <s v="ร้อยเอ็ด"/>
    <d v="2020-08-17T00:00:00"/>
    <d v="2020-08-21T00:00:00"/>
    <m/>
    <d v="2020-01-05T00:00:00"/>
    <x v="21"/>
    <n v="33"/>
  </r>
  <r>
    <n v="36097"/>
    <s v="66.Dengue fever"/>
    <s v="นิตยา หวายสุด"/>
    <s v="1177797"/>
    <s v="หญิง"/>
    <n v="10"/>
    <n v="4"/>
    <s v="นักเรียน"/>
    <s v="60"/>
    <x v="2"/>
    <x v="145"/>
    <x v="148"/>
    <x v="17"/>
    <s v="ร้อยเอ็ด"/>
    <d v="2020-09-01T00:00:00"/>
    <d v="2020-09-02T00:00:00"/>
    <m/>
    <d v="2020-01-05T00:00:00"/>
    <x v="13"/>
    <n v="35"/>
  </r>
  <r>
    <n v="39434"/>
    <s v="66.Dengue fever"/>
    <s v="นิติญา พรมแพน"/>
    <s v="201943"/>
    <s v="หญิง"/>
    <n v="18"/>
    <n v="0"/>
    <s v="นักเรียน"/>
    <s v="143"/>
    <x v="9"/>
    <x v="479"/>
    <x v="67"/>
    <x v="11"/>
    <s v="ปทุมรัตต์"/>
    <d v="2020-09-25T00:00:00"/>
    <d v="2020-10-01T00:00:00"/>
    <m/>
    <d v="2020-01-05T00:00:00"/>
    <x v="10"/>
    <n v="38"/>
  </r>
  <r>
    <n v="21340"/>
    <s v="66.Dengue fever"/>
    <s v="นิติธร บุญรสศักดิ์"/>
    <s v="530004556"/>
    <s v="ชาย"/>
    <n v="9"/>
    <n v="6"/>
    <s v="นักเรียน"/>
    <s v="20"/>
    <x v="6"/>
    <x v="41"/>
    <x v="33"/>
    <x v="9"/>
    <s v="พนมไพร"/>
    <d v="2020-05-26T00:00:00"/>
    <d v="2020-05-29T00:00:00"/>
    <m/>
    <d v="2020-01-05T00:00:00"/>
    <x v="1"/>
    <n v="21"/>
  </r>
  <r>
    <n v="36109"/>
    <s v="66.Dengue fever"/>
    <s v="นิติภูมิ พุ่มเปี่ยม"/>
    <s v="907712"/>
    <s v="ชาย"/>
    <n v="8"/>
    <n v="4"/>
    <s v="นักเรียน"/>
    <s v="279"/>
    <x v="3"/>
    <x v="480"/>
    <x v="13"/>
    <x v="3"/>
    <s v="ร้อยเอ็ด"/>
    <d v="2020-08-30T00:00:00"/>
    <d v="2020-09-02T00:00:00"/>
    <m/>
    <d v="2020-01-05T00:00:00"/>
    <x v="13"/>
    <n v="35"/>
  </r>
  <r>
    <n v="28417"/>
    <s v="66.Dengue fever"/>
    <s v="นิติศาสตร์ จอมทรักษ์"/>
    <s v="5504977"/>
    <s v="ชาย"/>
    <n v="7"/>
    <n v="7"/>
    <s v="นักเรียน"/>
    <s v="10"/>
    <x v="6"/>
    <x v="103"/>
    <x v="2"/>
    <x v="2"/>
    <s v="โพธิ์ชัย"/>
    <d v="2020-07-17T00:00:00"/>
    <d v="2020-07-18T00:00:00"/>
    <m/>
    <d v="2020-01-05T00:00:00"/>
    <x v="9"/>
    <n v="28"/>
  </r>
  <r>
    <n v="26400"/>
    <s v="66.Dengue fever"/>
    <s v="นิธิกร พิจันทอง"/>
    <s v="1171560"/>
    <s v="ชาย"/>
    <n v="12"/>
    <n v="0"/>
    <s v="นักเรียน"/>
    <s v="140"/>
    <x v="9"/>
    <x v="43"/>
    <x v="29"/>
    <x v="2"/>
    <s v="ร้อยเอ็ด"/>
    <d v="2020-06-28T00:00:00"/>
    <d v="2020-07-02T00:00:00"/>
    <m/>
    <d v="2020-01-05T00:00:00"/>
    <x v="7"/>
    <n v="26"/>
  </r>
  <r>
    <n v="5581"/>
    <s v="66.Dengue fever"/>
    <s v="นิธินันท์ มะยุโรวาท"/>
    <s v="747768"/>
    <s v="หญิง"/>
    <n v="19"/>
    <n v="4"/>
    <s v="นักเรียน"/>
    <s v="27/1"/>
    <x v="15"/>
    <x v="17"/>
    <x v="17"/>
    <x v="3"/>
    <s v="ร้อยเอ็ด"/>
    <d v="2020-01-14T00:00:00"/>
    <d v="2020-01-15T00:00:00"/>
    <m/>
    <d v="2020-01-05T00:00:00"/>
    <x v="39"/>
    <n v="2"/>
  </r>
  <r>
    <n v="19371"/>
    <s v="66.Dengue fever"/>
    <s v="นิพัทธ์ พรมท้าว"/>
    <s v="510000038"/>
    <s v="ชาย"/>
    <n v="12"/>
    <n v="6"/>
    <s v="นักเรียน"/>
    <s v="49"/>
    <x v="13"/>
    <x v="195"/>
    <x v="20"/>
    <x v="9"/>
    <s v="พนมไพร"/>
    <d v="2020-05-13T00:00:00"/>
    <d v="2020-05-13T00:00:00"/>
    <m/>
    <d v="2020-01-05T00:00:00"/>
    <x v="22"/>
    <n v="19"/>
  </r>
  <r>
    <n v="35539"/>
    <s v="66.Dengue fever"/>
    <s v="นิรชา พลสุภาพ"/>
    <s v="896440"/>
    <s v="หญิง"/>
    <n v="7"/>
    <n v="11"/>
    <s v="นักเรียน"/>
    <s v="34"/>
    <x v="6"/>
    <x v="417"/>
    <x v="13"/>
    <x v="3"/>
    <s v="ร้อยเอ็ด"/>
    <d v="2020-08-26T00:00:00"/>
    <d v="2020-09-01T00:00:00"/>
    <m/>
    <d v="2020-01-05T00:00:00"/>
    <x v="13"/>
    <n v="34"/>
  </r>
  <r>
    <n v="28976"/>
    <s v="66.Dengue fever"/>
    <s v="นุกุล เสนารินทร์"/>
    <s v="460003495"/>
    <s v="หญิง"/>
    <n v="33"/>
    <n v="7"/>
    <s v="รับจ้าง,กรรมกร"/>
    <s v="128"/>
    <x v="14"/>
    <x v="112"/>
    <x v="58"/>
    <x v="12"/>
    <s v="หนองฮี"/>
    <d v="2020-07-20T00:00:00"/>
    <d v="2020-07-21T00:00:00"/>
    <m/>
    <d v="2020-01-05T00:00:00"/>
    <x v="11"/>
    <n v="29"/>
  </r>
  <r>
    <n v="26402"/>
    <s v="66.Dengue fever"/>
    <s v="นุจรี มันทะลา"/>
    <s v="382603"/>
    <s v="หญิง"/>
    <n v="28"/>
    <n v="0"/>
    <s v="รับจ้าง,กรรมกร"/>
    <s v="19"/>
    <x v="0"/>
    <x v="166"/>
    <x v="17"/>
    <x v="3"/>
    <s v="ร้อยเอ็ด"/>
    <d v="2020-07-01T00:00:00"/>
    <d v="2020-07-06T00:00:00"/>
    <m/>
    <d v="2020-01-05T00:00:00"/>
    <x v="12"/>
    <n v="26"/>
  </r>
  <r>
    <n v="23502"/>
    <s v="66.Dengue fever"/>
    <s v="นุจรี สมสาม"/>
    <s v="750423"/>
    <s v="หญิง"/>
    <n v="10"/>
    <n v="9"/>
    <s v="นักเรียน"/>
    <s v="60"/>
    <x v="0"/>
    <x v="481"/>
    <x v="50"/>
    <x v="3"/>
    <s v="ร้อยเอ็ด"/>
    <d v="2020-06-10T00:00:00"/>
    <d v="2020-06-13T00:00:00"/>
    <m/>
    <d v="2020-01-05T00:00:00"/>
    <x v="35"/>
    <n v="23"/>
  </r>
  <r>
    <n v="34707"/>
    <s v="66.Dengue fever"/>
    <s v="บรรณวิชญ์ สีหากุล"/>
    <s v="980005"/>
    <s v="ชาย"/>
    <n v="5"/>
    <n v="8"/>
    <s v="นักเรียน"/>
    <s v="8"/>
    <x v="9"/>
    <x v="482"/>
    <x v="62"/>
    <x v="14"/>
    <s v="ร้อยเอ็ด"/>
    <d v="2020-08-20T00:00:00"/>
    <d v="2020-08-25T00:00:00"/>
    <m/>
    <d v="2020-01-05T00:00:00"/>
    <x v="2"/>
    <n v="33"/>
  </r>
  <r>
    <n v="541"/>
    <s v="66.Dengue fever"/>
    <s v="บรรณสรณ์ โสท่าม่วง"/>
    <s v="000155448"/>
    <s v="ชาย"/>
    <n v="12"/>
    <n v="2"/>
    <s v="นักเรียน"/>
    <s v="148"/>
    <x v="13"/>
    <x v="459"/>
    <x v="128"/>
    <x v="5"/>
    <s v="โพนทอง"/>
    <d v="2020-01-01T00:00:00"/>
    <d v="2020-01-06T00:00:00"/>
    <m/>
    <d v="2020-01-05T00:00:00"/>
    <x v="46"/>
    <n v="0"/>
  </r>
  <r>
    <n v="18170"/>
    <s v="66.Dengue fever"/>
    <s v="บังอร บุญศักดิ์"/>
    <s v="1061393"/>
    <s v="หญิง"/>
    <n v="17"/>
    <n v="8"/>
    <s v="นักเรียน"/>
    <s v="74"/>
    <x v="16"/>
    <x v="257"/>
    <x v="55"/>
    <x v="3"/>
    <s v="ร้อยเอ็ด"/>
    <d v="2020-04-16T00:00:00"/>
    <d v="2020-04-16T00:00:00"/>
    <m/>
    <d v="2020-01-05T00:00:00"/>
    <x v="28"/>
    <n v="15"/>
  </r>
  <r>
    <n v="21338"/>
    <s v="66.Dengue fever"/>
    <s v="บัณฑิตา ธรรมมนตรี"/>
    <s v="510002635"/>
    <s v="หญิง"/>
    <n v="11"/>
    <n v="10"/>
    <s v="นักเรียน"/>
    <s v="53"/>
    <x v="14"/>
    <x v="375"/>
    <x v="126"/>
    <x v="9"/>
    <s v="พนมไพร"/>
    <d v="2020-05-24T00:00:00"/>
    <d v="2020-05-28T00:00:00"/>
    <m/>
    <d v="2020-01-05T00:00:00"/>
    <x v="1"/>
    <n v="21"/>
  </r>
  <r>
    <n v="25503"/>
    <s v="66.Dengue fever"/>
    <s v="บัวชมภู หินซุย"/>
    <s v="600196976"/>
    <s v="หญิง"/>
    <n v="8"/>
    <n v="6"/>
    <s v="นักเรียน"/>
    <s v="117"/>
    <x v="14"/>
    <x v="112"/>
    <x v="58"/>
    <x v="12"/>
    <s v="สุวรรณภูมิ"/>
    <d v="2020-06-23T00:00:00"/>
    <d v="2020-06-28T00:00:00"/>
    <m/>
    <d v="2020-01-05T00:00:00"/>
    <x v="7"/>
    <n v="25"/>
  </r>
  <r>
    <n v="28536"/>
    <s v="66.Dengue fever"/>
    <s v="บัวลอย ศรีธร"/>
    <s v="460091054"/>
    <s v="ชาย"/>
    <n v="48"/>
    <n v="3"/>
    <s v="เกษตร"/>
    <s v="166"/>
    <x v="2"/>
    <x v="310"/>
    <x v="10"/>
    <x v="1"/>
    <s v="สุวรรณภูมิ"/>
    <d v="2020-06-28T00:00:00"/>
    <d v="2020-07-02T00:00:00"/>
    <m/>
    <d v="2020-01-05T00:00:00"/>
    <x v="7"/>
    <n v="26"/>
  </r>
  <r>
    <n v="9384"/>
    <s v="66.Dengue fever"/>
    <s v="บัวสี พวงใต้"/>
    <s v="5807407"/>
    <s v="หญิง"/>
    <n v="66"/>
    <n v="1"/>
    <s v="เกษตร"/>
    <s v="27"/>
    <x v="7"/>
    <x v="483"/>
    <x v="134"/>
    <x v="7"/>
    <s v="จตุรพักตรพิมาน"/>
    <d v="2020-02-12T00:00:00"/>
    <d v="2020-02-15T00:00:00"/>
    <m/>
    <d v="2020-01-05T00:00:00"/>
    <x v="37"/>
    <n v="6"/>
  </r>
  <r>
    <n v="25333"/>
    <s v="66.Dengue fever"/>
    <s v="บุญตา อาสาคำ"/>
    <m/>
    <s v="ชาย"/>
    <n v="61"/>
    <n v="0"/>
    <s v="รับจ้าง,กรรมกร"/>
    <s v="4"/>
    <x v="6"/>
    <x v="425"/>
    <x v="140"/>
    <x v="17"/>
    <s v="เสลภูมิ"/>
    <d v="2020-06-09T00:00:00"/>
    <d v="2020-06-14T00:00:00"/>
    <m/>
    <d v="2020-01-05T00:00:00"/>
    <x v="4"/>
    <n v="23"/>
  </r>
  <r>
    <n v="38112"/>
    <s v="66.Dengue fever"/>
    <s v="บุญมา วรนาม"/>
    <s v="877639"/>
    <s v="ชาย"/>
    <n v="46"/>
    <n v="0"/>
    <s v="เกษตร"/>
    <s v="42"/>
    <x v="6"/>
    <x v="484"/>
    <x v="152"/>
    <x v="10"/>
    <s v="ร้อยเอ็ด"/>
    <d v="2020-09-17T00:00:00"/>
    <d v="2020-09-20T00:00:00"/>
    <m/>
    <d v="2020-01-05T00:00:00"/>
    <x v="16"/>
    <n v="37"/>
  </r>
  <r>
    <n v="25331"/>
    <s v="66.Dengue fever"/>
    <s v="บุญสีตา พัฒตังโม"/>
    <m/>
    <s v="หญิง"/>
    <n v="14"/>
    <n v="0"/>
    <s v="นักเรียน"/>
    <s v="11"/>
    <x v="14"/>
    <x v="385"/>
    <x v="138"/>
    <x v="17"/>
    <s v="เสลภูมิ"/>
    <d v="2020-06-10T00:00:00"/>
    <d v="2020-06-12T00:00:00"/>
    <m/>
    <d v="2020-01-05T00:00:00"/>
    <x v="35"/>
    <n v="23"/>
  </r>
  <r>
    <n v="28931"/>
    <s v="66.Dengue fever"/>
    <s v="บุณฑริกา ศรีสืบ"/>
    <s v="374654"/>
    <s v="หญิง"/>
    <n v="18"/>
    <n v="9"/>
    <s v="นักเรียน"/>
    <s v="67"/>
    <x v="21"/>
    <x v="485"/>
    <x v="34"/>
    <x v="3"/>
    <s v="ร้อยเอ็ด"/>
    <d v="2020-07-18T00:00:00"/>
    <d v="2020-07-22T00:00:00"/>
    <m/>
    <d v="2020-01-05T00:00:00"/>
    <x v="11"/>
    <n v="28"/>
  </r>
  <r>
    <n v="20005"/>
    <s v="66.Dengue fever"/>
    <s v="บุณยกร ชะนะชัย"/>
    <s v="980009"/>
    <s v="ชาย"/>
    <n v="5"/>
    <n v="5"/>
    <s v="ไม่ทราบอาชีพ/ในปกครอง"/>
    <s v="38"/>
    <x v="16"/>
    <x v="157"/>
    <x v="87"/>
    <x v="1"/>
    <s v="ร้อยเอ็ด"/>
    <d v="2020-05-05T00:00:00"/>
    <d v="2020-05-09T00:00:00"/>
    <m/>
    <d v="2020-01-05T00:00:00"/>
    <x v="14"/>
    <n v="18"/>
  </r>
  <r>
    <n v="10087"/>
    <s v="66.Dengue fever"/>
    <s v="ปกรณณ์เกียรติ นิคำ"/>
    <s v="600202132"/>
    <s v="ชาย"/>
    <n v="5"/>
    <n v="8"/>
    <s v="ไม่ทราบอาชีพ/ในปกครอง"/>
    <s v="14"/>
    <x v="14"/>
    <x v="70"/>
    <x v="1"/>
    <x v="1"/>
    <s v="สุวรรณภูมิ"/>
    <d v="2020-02-01T00:00:00"/>
    <d v="2020-02-13T00:00:00"/>
    <m/>
    <d v="2020-01-05T00:00:00"/>
    <x v="37"/>
    <n v="4"/>
  </r>
  <r>
    <n v="41520"/>
    <s v="66.Dengue fever"/>
    <s v="ปชานุพัฒน์ วารสนาม"/>
    <s v="626977"/>
    <s v="ชาย"/>
    <n v="14"/>
    <n v="11"/>
    <s v="นักเรียน"/>
    <s v="137"/>
    <x v="3"/>
    <x v="480"/>
    <x v="13"/>
    <x v="3"/>
    <s v="ร้อยเอ็ด"/>
    <d v="2020-10-04T00:00:00"/>
    <d v="2020-10-08T00:00:00"/>
    <m/>
    <d v="2020-01-05T00:00:00"/>
    <x v="31"/>
    <n v="40"/>
  </r>
  <r>
    <n v="43173"/>
    <s v="66.Dengue fever"/>
    <s v="ปฏิภาณ สมปู่"/>
    <s v="633202"/>
    <s v="ชาย"/>
    <n v="13"/>
    <n v="8"/>
    <s v="นักเรียน"/>
    <s v="195"/>
    <x v="14"/>
    <x v="207"/>
    <x v="13"/>
    <x v="3"/>
    <s v="ร้อยเอ็ด"/>
    <d v="2020-10-18T00:00:00"/>
    <d v="2020-10-24T00:00:00"/>
    <m/>
    <d v="2020-01-05T00:00:00"/>
    <x v="23"/>
    <n v="42"/>
  </r>
  <r>
    <n v="38448"/>
    <s v="66.Dengue fever"/>
    <s v="ปณิธาน จันทะเกิด"/>
    <s v="5202580"/>
    <s v="ชาย"/>
    <n v="11"/>
    <n v="0"/>
    <s v="นักเรียน"/>
    <s v="40"/>
    <x v="10"/>
    <x v="98"/>
    <x v="40"/>
    <x v="11"/>
    <s v="ปทุมรัตต์"/>
    <d v="2020-09-19T00:00:00"/>
    <d v="2020-09-22T00:00:00"/>
    <m/>
    <d v="2020-01-05T00:00:00"/>
    <x v="16"/>
    <n v="37"/>
  </r>
  <r>
    <n v="26196"/>
    <s v="66.Dengue fever"/>
    <s v="ปณิพาน วงษ์จำปา"/>
    <m/>
    <s v="ชาย"/>
    <n v="22"/>
    <n v="0"/>
    <s v="รับจ้าง,กรรมกร"/>
    <s v="16"/>
    <x v="16"/>
    <x v="39"/>
    <x v="138"/>
    <x v="17"/>
    <s v="เสลภูมิ"/>
    <d v="2020-07-01T00:00:00"/>
    <d v="2020-07-04T00:00:00"/>
    <m/>
    <d v="2020-01-05T00:00:00"/>
    <x v="7"/>
    <n v="26"/>
  </r>
  <r>
    <n v="27107"/>
    <s v="66.Dengue fever"/>
    <s v="ปณิภาพร ประเสริฐสุข"/>
    <s v="5104532"/>
    <s v="หญิง"/>
    <n v="12"/>
    <n v="2"/>
    <s v="นักเรียน"/>
    <s v="197"/>
    <x v="15"/>
    <x v="486"/>
    <x v="88"/>
    <x v="0"/>
    <s v="หนองพอก"/>
    <d v="2020-07-04T00:00:00"/>
    <d v="2020-07-09T00:00:00"/>
    <m/>
    <d v="2020-01-05T00:00:00"/>
    <x v="12"/>
    <n v="26"/>
  </r>
  <r>
    <n v="25334"/>
    <s v="66.Dengue fever"/>
    <s v="ปนัดดา ขนาดแข็ง"/>
    <m/>
    <s v="หญิง"/>
    <n v="8"/>
    <n v="0"/>
    <s v="นักเรียน"/>
    <s v="107"/>
    <x v="6"/>
    <x v="347"/>
    <x v="138"/>
    <x v="17"/>
    <s v="เสลภูมิ"/>
    <d v="2020-06-17T00:00:00"/>
    <d v="2020-06-17T00:00:00"/>
    <m/>
    <d v="2020-01-05T00:00:00"/>
    <x v="4"/>
    <n v="24"/>
  </r>
  <r>
    <n v="27101"/>
    <s v="66.Dengue fever"/>
    <s v="ปนัดดา วินทะไชย"/>
    <s v="500946"/>
    <s v="หญิง"/>
    <n v="15"/>
    <n v="10"/>
    <s v="นักเรียน"/>
    <s v="53"/>
    <x v="0"/>
    <x v="122"/>
    <x v="22"/>
    <x v="10"/>
    <s v="ร้อยเอ็ด"/>
    <d v="2020-06-29T00:00:00"/>
    <d v="2020-06-29T00:00:00"/>
    <m/>
    <d v="2020-01-05T00:00:00"/>
    <x v="7"/>
    <n v="26"/>
  </r>
  <r>
    <n v="27606"/>
    <s v="66.Dengue fever"/>
    <s v="ปนัดดา อนันตภักดิ์"/>
    <s v="164360"/>
    <s v="หญิง"/>
    <n v="11"/>
    <n v="11"/>
    <s v="นักเรียน"/>
    <s v="58"/>
    <x v="10"/>
    <x v="297"/>
    <x v="30"/>
    <x v="5"/>
    <s v="โพนทอง"/>
    <d v="2020-07-13T00:00:00"/>
    <d v="2020-07-16T00:00:00"/>
    <m/>
    <d v="2020-01-05T00:00:00"/>
    <x v="9"/>
    <n v="28"/>
  </r>
  <r>
    <n v="25338"/>
    <s v="66.Dengue fever"/>
    <s v="ปนัสยา สีลุดใด"/>
    <m/>
    <s v="หญิง"/>
    <n v="18"/>
    <n v="0"/>
    <s v="นักเรียน"/>
    <s v="21"/>
    <x v="7"/>
    <x v="151"/>
    <x v="138"/>
    <x v="17"/>
    <s v="เสลภูมิ"/>
    <d v="2020-06-20T00:00:00"/>
    <d v="2020-06-26T00:00:00"/>
    <m/>
    <d v="2020-01-05T00:00:00"/>
    <x v="15"/>
    <n v="24"/>
  </r>
  <r>
    <n v="28977"/>
    <s v="66.Dengue fever"/>
    <s v="ปภังกร พลแสน"/>
    <s v="570000527"/>
    <s v="ชาย"/>
    <n v="6"/>
    <n v="8"/>
    <s v="นักเรียน"/>
    <s v="100"/>
    <x v="7"/>
    <x v="316"/>
    <x v="58"/>
    <x v="12"/>
    <s v="หนองฮี"/>
    <d v="2020-07-23T00:00:00"/>
    <d v="2020-07-23T00:00:00"/>
    <m/>
    <d v="2020-01-05T00:00:00"/>
    <x v="11"/>
    <n v="29"/>
  </r>
  <r>
    <n v="14317"/>
    <s v="66.Dengue fever"/>
    <s v="ปรวัฒน์ ปาโส"/>
    <s v="5500325"/>
    <s v="ชาย"/>
    <n v="10"/>
    <n v="10"/>
    <s v="นักเรียน"/>
    <s v="13"/>
    <x v="14"/>
    <x v="62"/>
    <x v="122"/>
    <x v="8"/>
    <s v="เมืองสรวง"/>
    <d v="2020-03-13T00:00:00"/>
    <d v="2020-03-16T00:00:00"/>
    <m/>
    <d v="2020-01-05T00:00:00"/>
    <x v="3"/>
    <n v="10"/>
  </r>
  <r>
    <n v="23548"/>
    <s v="66.Dengue fever"/>
    <s v="ประเมษฐ์ ขิปวัติ"/>
    <s v="550000644"/>
    <s v="ชาย"/>
    <n v="8"/>
    <n v="3"/>
    <s v="นักเรียน"/>
    <s v="35/2"/>
    <x v="13"/>
    <x v="195"/>
    <x v="20"/>
    <x v="9"/>
    <s v="พนมไพร"/>
    <d v="2020-06-13T00:00:00"/>
    <d v="2020-06-16T00:00:00"/>
    <m/>
    <d v="2020-01-05T00:00:00"/>
    <x v="4"/>
    <n v="23"/>
  </r>
  <r>
    <n v="21700"/>
    <s v="66.Dengue fever"/>
    <s v="ประกายเพชร ศรีโม่ง"/>
    <s v="268823"/>
    <s v="หญิง"/>
    <n v="6"/>
    <n v="0"/>
    <s v="นักเรียน"/>
    <s v="24"/>
    <x v="14"/>
    <x v="129"/>
    <x v="45"/>
    <x v="15"/>
    <s v="โพนทอง"/>
    <d v="2020-05-29T00:00:00"/>
    <d v="2020-06-02T00:00:00"/>
    <m/>
    <d v="2020-01-05T00:00:00"/>
    <x v="8"/>
    <n v="21"/>
  </r>
  <r>
    <n v="27412"/>
    <s v="66.Dengue fever"/>
    <s v="ประกายเพชร สุขมาก"/>
    <s v="5801534"/>
    <s v="ชาย"/>
    <n v="10"/>
    <n v="5"/>
    <s v="นักเรียน"/>
    <s v="111/3"/>
    <x v="15"/>
    <x v="216"/>
    <x v="76"/>
    <x v="8"/>
    <s v="จตุรพักตรพิมาน"/>
    <d v="2020-07-14T00:00:00"/>
    <d v="2020-07-14T00:00:00"/>
    <m/>
    <d v="2020-01-05T00:00:00"/>
    <x v="9"/>
    <n v="28"/>
  </r>
  <r>
    <n v="29227"/>
    <s v="66.Dengue fever"/>
    <s v="ประดับดาว ขันประกอบ"/>
    <s v="866431"/>
    <s v="หญิง"/>
    <n v="17"/>
    <n v="4"/>
    <s v="นักเรียน"/>
    <s v="279/5  เทวาภิบาล"/>
    <x v="0"/>
    <x v="475"/>
    <x v="21"/>
    <x v="3"/>
    <s v="ร้อยเอ็ด"/>
    <d v="2020-07-19T00:00:00"/>
    <d v="2020-07-20T00:00:00"/>
    <m/>
    <d v="2020-01-05T00:00:00"/>
    <x v="11"/>
    <n v="29"/>
  </r>
  <r>
    <n v="22526"/>
    <s v="66.Dengue fever"/>
    <s v="ประธานพร โสดถานา"/>
    <s v="590000255"/>
    <s v="ชาย"/>
    <n v="8"/>
    <n v="4"/>
    <s v="นักเรียน"/>
    <s v="90/1"/>
    <x v="13"/>
    <x v="195"/>
    <x v="20"/>
    <x v="9"/>
    <s v="พนมไพร"/>
    <d v="2020-06-06T00:00:00"/>
    <d v="2020-06-08T00:00:00"/>
    <m/>
    <d v="2020-01-05T00:00:00"/>
    <x v="35"/>
    <n v="22"/>
  </r>
  <r>
    <n v="33247"/>
    <s v="66.Dengue fever"/>
    <s v="ประนิตา มาเลิศ"/>
    <s v="500004094"/>
    <s v="หญิง"/>
    <n v="16"/>
    <n v="9"/>
    <s v="นักเรียน"/>
    <s v="121"/>
    <x v="10"/>
    <x v="487"/>
    <x v="27"/>
    <x v="12"/>
    <s v="หนองฮี"/>
    <d v="2020-08-18T00:00:00"/>
    <d v="2020-08-18T00:00:00"/>
    <m/>
    <d v="2020-01-05T00:00:00"/>
    <x v="21"/>
    <n v="33"/>
  </r>
  <r>
    <n v="18206"/>
    <s v="66.Dengue fever"/>
    <s v="ประสงค์ บุตรฒิจักร"/>
    <m/>
    <s v="หญิง"/>
    <n v="61"/>
    <n v="0"/>
    <s v="รับจ้าง,กรรมกร"/>
    <s v="53"/>
    <x v="0"/>
    <x v="107"/>
    <x v="68"/>
    <x v="17"/>
    <s v="เสลภูมิ"/>
    <d v="2020-04-27T00:00:00"/>
    <d v="2020-04-27T00:00:00"/>
    <m/>
    <d v="2020-01-05T00:00:00"/>
    <x v="27"/>
    <n v="17"/>
  </r>
  <r>
    <n v="10700"/>
    <s v="66.Dengue fever"/>
    <s v="ประสิทธิ์ จรบุรมย์"/>
    <s v="39775"/>
    <s v="หญิง"/>
    <n v="22"/>
    <n v="4"/>
    <s v="รับจ้าง,กรรมกร"/>
    <s v="143"/>
    <x v="14"/>
    <x v="108"/>
    <x v="71"/>
    <x v="5"/>
    <s v="โพนทอง"/>
    <d v="2020-02-25T00:00:00"/>
    <d v="2020-02-28T00:00:00"/>
    <m/>
    <d v="2020-01-05T00:00:00"/>
    <x v="19"/>
    <n v="8"/>
  </r>
  <r>
    <n v="19539"/>
    <s v="66.Dengue fever"/>
    <s v="ปรัชญา ดวงสีเสน"/>
    <m/>
    <s v="หญิง"/>
    <n v="33"/>
    <n v="0"/>
    <s v="รับจ้าง,กรรมกร"/>
    <s v="20"/>
    <x v="0"/>
    <x v="107"/>
    <x v="68"/>
    <x v="17"/>
    <s v="เสลภูมิ"/>
    <d v="2020-04-27T00:00:00"/>
    <d v="2020-05-04T00:00:00"/>
    <m/>
    <d v="2020-01-05T00:00:00"/>
    <x v="14"/>
    <n v="17"/>
  </r>
  <r>
    <n v="38691"/>
    <s v="66.Dengue fever"/>
    <s v="ปรัชญา ธงงาม"/>
    <s v="4705559"/>
    <s v="ชาย"/>
    <n v="15"/>
    <n v="0"/>
    <s v="นักเรียน"/>
    <s v="93"/>
    <x v="12"/>
    <x v="110"/>
    <x v="67"/>
    <x v="11"/>
    <s v="ปทุมรัตต์"/>
    <d v="2020-09-23T00:00:00"/>
    <d v="2020-09-28T00:00:00"/>
    <m/>
    <d v="2020-01-05T00:00:00"/>
    <x v="10"/>
    <n v="38"/>
  </r>
  <r>
    <n v="29665"/>
    <s v="66.Dengue fever"/>
    <s v="ปราณปริยา บัวผัน"/>
    <s v="580000133"/>
    <s v="หญิง"/>
    <n v="5"/>
    <n v="10"/>
    <s v="นักเรียน"/>
    <s v="16"/>
    <x v="5"/>
    <x v="280"/>
    <x v="58"/>
    <x v="12"/>
    <s v="หนองฮี"/>
    <d v="2020-07-24T00:00:00"/>
    <d v="2020-07-24T00:00:00"/>
    <m/>
    <d v="2020-01-05T00:00:00"/>
    <x v="11"/>
    <n v="29"/>
  </r>
  <r>
    <n v="28424"/>
    <s v="66.Dengue fever"/>
    <s v="ปราณี คีรีไพสิฐ"/>
    <s v="6301080"/>
    <s v="หญิง"/>
    <n v="29"/>
    <n v="7"/>
    <s v="รับจ้าง,กรรมกร"/>
    <s v="76"/>
    <x v="2"/>
    <x v="66"/>
    <x v="29"/>
    <x v="2"/>
    <s v="โพธิ์ชัย"/>
    <d v="2020-07-14T00:00:00"/>
    <d v="2020-07-18T00:00:00"/>
    <m/>
    <d v="2020-01-05T00:00:00"/>
    <x v="9"/>
    <n v="28"/>
  </r>
  <r>
    <n v="34938"/>
    <s v="66.Dengue fever"/>
    <s v="ปริชาติ พลบูรณ์"/>
    <s v="480118785"/>
    <s v="หญิง"/>
    <n v="49"/>
    <n v="6"/>
    <s v="รับจ้าง,กรรมกร"/>
    <s v="9"/>
    <x v="16"/>
    <x v="157"/>
    <x v="87"/>
    <x v="1"/>
    <s v="สุวรรณภูมิ"/>
    <d v="2020-08-21T00:00:00"/>
    <d v="2020-08-26T00:00:00"/>
    <m/>
    <d v="2020-01-05T00:00:00"/>
    <x v="2"/>
    <n v="33"/>
  </r>
  <r>
    <n v="30363"/>
    <s v="66.Dengue fever"/>
    <s v="ปรีชา เหมือดนอก"/>
    <s v="5003175"/>
    <s v="ชาย"/>
    <n v="13"/>
    <n v="0"/>
    <s v="นักเรียน"/>
    <s v="97"/>
    <x v="12"/>
    <x v="50"/>
    <x v="40"/>
    <x v="11"/>
    <s v="ปทุมรัตต์"/>
    <d v="2020-07-26T00:00:00"/>
    <d v="2020-08-02T00:00:00"/>
    <m/>
    <d v="2020-01-05T00:00:00"/>
    <x v="26"/>
    <n v="30"/>
  </r>
  <r>
    <n v="19064"/>
    <s v="66.Dengue fever"/>
    <s v="ปรีชา สารบูรณ์"/>
    <s v="224415"/>
    <s v="ชาย"/>
    <n v="20"/>
    <n v="4"/>
    <s v="นักเรียน"/>
    <s v="153"/>
    <x v="12"/>
    <x v="191"/>
    <x v="19"/>
    <x v="5"/>
    <s v="โพนทอง"/>
    <d v="2020-05-04T00:00:00"/>
    <d v="2020-05-08T00:00:00"/>
    <m/>
    <d v="2020-01-05T00:00:00"/>
    <x v="14"/>
    <n v="18"/>
  </r>
  <r>
    <n v="37037"/>
    <s v="66.Dengue fever"/>
    <s v="ปรียานุช จำลอง"/>
    <s v="520149371"/>
    <s v="หญิง"/>
    <n v="13"/>
    <n v="4"/>
    <s v="นักเรียน"/>
    <s v="46"/>
    <x v="13"/>
    <x v="280"/>
    <x v="42"/>
    <x v="1"/>
    <s v="สุวรรณภูมิ"/>
    <d v="2020-08-28T00:00:00"/>
    <d v="2020-09-03T00:00:00"/>
    <m/>
    <d v="2020-01-05T00:00:00"/>
    <x v="13"/>
    <n v="34"/>
  </r>
  <r>
    <n v="28236"/>
    <s v="66.Dengue fever"/>
    <s v="ปรียาภา ศิลปสาธิต"/>
    <s v="6301808"/>
    <s v="หญิง"/>
    <n v="30"/>
    <n v="5"/>
    <s v="รับจ้าง,กรรมกร"/>
    <s v="119"/>
    <x v="14"/>
    <x v="62"/>
    <x v="122"/>
    <x v="8"/>
    <s v="จตุรพักตรพิมาน"/>
    <d v="2020-07-15T00:00:00"/>
    <d v="2020-07-15T00:00:00"/>
    <m/>
    <d v="2020-01-05T00:00:00"/>
    <x v="9"/>
    <n v="28"/>
  </r>
  <r>
    <n v="21008"/>
    <s v="66.Dengue fever"/>
    <s v="ปวริศ สำสาลี"/>
    <s v="000028074"/>
    <s v="ชาย"/>
    <n v="12"/>
    <n v="0"/>
    <s v="นักเรียน"/>
    <s v="95"/>
    <x v="13"/>
    <x v="488"/>
    <x v="118"/>
    <x v="16"/>
    <s v="โพนทราย"/>
    <d v="2020-05-17T00:00:00"/>
    <d v="2020-05-22T00:00:00"/>
    <m/>
    <d v="2020-01-05T00:00:00"/>
    <x v="6"/>
    <n v="20"/>
  </r>
  <r>
    <n v="34573"/>
    <s v="66.Dengue fever"/>
    <s v="ปวิศรา จ่าแท่นทะรัง"/>
    <s v="6002853"/>
    <s v="หญิง"/>
    <n v="3"/>
    <n v="0"/>
    <s v="ไม่ทราบอาชีพ/ในปกครอง"/>
    <s v="159"/>
    <x v="8"/>
    <x v="358"/>
    <x v="95"/>
    <x v="7"/>
    <s v="เกษตรวิสัย"/>
    <d v="2020-08-15T00:00:00"/>
    <d v="2020-08-19T00:00:00"/>
    <m/>
    <d v="2020-01-05T00:00:00"/>
    <x v="21"/>
    <n v="32"/>
  </r>
  <r>
    <n v="28266"/>
    <s v="66.Dengue fever"/>
    <s v="ปวีณ์กร บุญสอน"/>
    <s v="898926"/>
    <s v="ชาย"/>
    <n v="7"/>
    <n v="8"/>
    <s v="นักเรียน"/>
    <s v="242"/>
    <x v="7"/>
    <x v="269"/>
    <x v="7"/>
    <x v="6"/>
    <s v="ร้อยเอ็ด"/>
    <d v="2020-07-12T00:00:00"/>
    <d v="2020-07-16T00:00:00"/>
    <m/>
    <d v="2020-01-05T00:00:00"/>
    <x v="9"/>
    <n v="28"/>
  </r>
  <r>
    <n v="22126"/>
    <s v="66.Dengue fever"/>
    <s v="ปวีณ์สุดา เนตรวงษ์"/>
    <s v="580000151"/>
    <s v="หญิง"/>
    <n v="5"/>
    <n v="4"/>
    <s v="ไม่ทราบอาชีพ/ในปกครอง"/>
    <s v="71"/>
    <x v="13"/>
    <x v="195"/>
    <x v="20"/>
    <x v="9"/>
    <s v="พนมไพร"/>
    <d v="2020-06-02T00:00:00"/>
    <d v="2020-06-05T00:00:00"/>
    <m/>
    <d v="2020-01-05T00:00:00"/>
    <x v="8"/>
    <n v="22"/>
  </r>
  <r>
    <n v="20053"/>
    <s v="66.Dengue fever"/>
    <s v="ปวีนา โพธิ์ชัยศรี"/>
    <s v="6300736"/>
    <s v="หญิง"/>
    <n v="5"/>
    <n v="1"/>
    <s v="ไม่ทราบอาชีพ/ในปกครอง"/>
    <s v="52"/>
    <x v="5"/>
    <x v="35"/>
    <x v="29"/>
    <x v="2"/>
    <s v="โพธิ์ชัย"/>
    <d v="2020-05-13T00:00:00"/>
    <d v="2020-05-17T00:00:00"/>
    <m/>
    <d v="2020-01-05T00:00:00"/>
    <x v="6"/>
    <n v="19"/>
  </r>
  <r>
    <n v="43594"/>
    <s v="66.Dengue fever"/>
    <s v="ปัญจปราชญ์ วิริยะสุขสินธ์"/>
    <s v="956705"/>
    <s v="ชาย"/>
    <n v="6"/>
    <n v="6"/>
    <s v="นักเรียน"/>
    <s v="79"/>
    <x v="21"/>
    <x v="489"/>
    <x v="21"/>
    <x v="3"/>
    <s v="ร้อยเอ็ด"/>
    <d v="2020-10-29T00:00:00"/>
    <d v="2020-11-01T00:00:00"/>
    <m/>
    <d v="2020-01-05T00:00:00"/>
    <x v="41"/>
    <n v="43"/>
  </r>
  <r>
    <n v="30279"/>
    <s v="66.Dengue fever"/>
    <s v="ปัญจพล อริวัน"/>
    <s v="5508797"/>
    <s v="ชาย"/>
    <n v="14"/>
    <n v="9"/>
    <s v="นักเรียน"/>
    <s v="58"/>
    <x v="14"/>
    <x v="145"/>
    <x v="79"/>
    <x v="8"/>
    <s v="จตุรพักตรพิมาน"/>
    <d v="2020-07-29T00:00:00"/>
    <d v="2020-07-29T00:00:00"/>
    <m/>
    <d v="2020-01-05T00:00:00"/>
    <x v="18"/>
    <n v="30"/>
  </r>
  <r>
    <n v="26069"/>
    <s v="66.Dengue fever"/>
    <s v="ปัญจมาส สกุลสุข"/>
    <s v="90637"/>
    <s v="หญิง"/>
    <n v="23"/>
    <n v="0"/>
    <s v="รับจ้าง,กรรมกร"/>
    <s v="290"/>
    <x v="2"/>
    <x v="89"/>
    <x v="15"/>
    <x v="7"/>
    <s v="เกษตรวิสัย"/>
    <d v="2020-06-17T00:00:00"/>
    <d v="2020-06-18T00:00:00"/>
    <m/>
    <d v="2020-01-05T00:00:00"/>
    <x v="4"/>
    <n v="24"/>
  </r>
  <r>
    <n v="37677"/>
    <s v="66.Dengue fever"/>
    <s v="ปัญญพนต์ วุธศรี"/>
    <s v="698912"/>
    <s v="ชาย"/>
    <n v="12"/>
    <n v="0"/>
    <s v="นักเรียน"/>
    <s v="20/5"/>
    <x v="18"/>
    <x v="90"/>
    <x v="21"/>
    <x v="3"/>
    <s v="ร้อยเอ็ด"/>
    <d v="2020-09-10T00:00:00"/>
    <d v="2020-09-13T00:00:00"/>
    <m/>
    <d v="2020-01-05T00:00:00"/>
    <x v="32"/>
    <n v="36"/>
  </r>
  <r>
    <n v="17299"/>
    <s v="66.Dengue fever"/>
    <s v="ปัญญากร สันฐาน"/>
    <s v="630001238"/>
    <s v="ชาย"/>
    <n v="13"/>
    <n v="1"/>
    <s v="นักเรียน"/>
    <s v="39"/>
    <x v="7"/>
    <x v="443"/>
    <x v="64"/>
    <x v="16"/>
    <s v="สุวรรณภูมิ"/>
    <d v="2020-03-23T00:00:00"/>
    <d v="2020-03-28T00:00:00"/>
    <m/>
    <d v="2020-01-05T00:00:00"/>
    <x v="36"/>
    <n v="12"/>
  </r>
  <r>
    <n v="36170"/>
    <s v="66.Dengue fever"/>
    <s v="ปัณณธร อาทิตย์ตั้ง"/>
    <s v="5901705"/>
    <s v="ชาย"/>
    <n v="4"/>
    <n v="3"/>
    <s v="ไม่ทราบอาชีพ/ในปกครอง"/>
    <s v="45"/>
    <x v="12"/>
    <x v="490"/>
    <x v="60"/>
    <x v="0"/>
    <s v="หนองพอก"/>
    <d v="2020-08-29T00:00:00"/>
    <d v="2020-09-09T00:00:00"/>
    <m/>
    <d v="2020-01-05T00:00:00"/>
    <x v="5"/>
    <n v="34"/>
  </r>
  <r>
    <n v="23956"/>
    <s v="66.Dengue fever"/>
    <s v="ปัณณวัฒน์ พลเยี่ยม"/>
    <s v="000138569"/>
    <s v="ชาย"/>
    <n v="14"/>
    <n v="6"/>
    <s v="นักเรียน"/>
    <s v="224"/>
    <x v="13"/>
    <x v="161"/>
    <x v="43"/>
    <x v="5"/>
    <s v="โพนทอง"/>
    <d v="2020-06-20T00:00:00"/>
    <d v="2020-06-20T00:00:00"/>
    <m/>
    <d v="2020-01-05T00:00:00"/>
    <x v="4"/>
    <n v="24"/>
  </r>
  <r>
    <n v="31460"/>
    <s v="66.Dengue fever"/>
    <s v="ปัทมาภรณ์ ถวิลรักษ์"/>
    <s v="000144239"/>
    <s v="หญิง"/>
    <n v="14"/>
    <n v="0"/>
    <s v="นักเรียน"/>
    <s v="18"/>
    <x v="0"/>
    <x v="318"/>
    <x v="71"/>
    <x v="5"/>
    <s v="โพนทอง"/>
    <d v="2020-08-06T00:00:00"/>
    <d v="2020-08-10T00:00:00"/>
    <m/>
    <d v="2020-01-05T00:00:00"/>
    <x v="0"/>
    <n v="31"/>
  </r>
  <r>
    <n v="36467"/>
    <s v="66.Dengue fever"/>
    <s v="ปาฎิหาริย์ สังขี"/>
    <s v="908115"/>
    <s v="ชาย"/>
    <n v="7"/>
    <n v="7"/>
    <s v="นักเรียน"/>
    <s v="41"/>
    <x v="10"/>
    <x v="383"/>
    <x v="8"/>
    <x v="3"/>
    <s v="ร้อยเอ็ด"/>
    <d v="2020-09-02T00:00:00"/>
    <d v="2020-09-07T00:00:00"/>
    <m/>
    <d v="2020-01-05T00:00:00"/>
    <x v="5"/>
    <n v="35"/>
  </r>
  <r>
    <n v="29664"/>
    <s v="66.Dengue fever"/>
    <s v="ปานตะวัน บัวผัน"/>
    <s v="550002873"/>
    <s v="หญิง"/>
    <n v="8"/>
    <n v="6"/>
    <s v="นักเรียน"/>
    <s v="16"/>
    <x v="5"/>
    <x v="280"/>
    <x v="58"/>
    <x v="12"/>
    <s v="หนองฮี"/>
    <d v="2020-07-24T00:00:00"/>
    <d v="2020-07-24T00:00:00"/>
    <m/>
    <d v="2020-01-05T00:00:00"/>
    <x v="11"/>
    <n v="29"/>
  </r>
  <r>
    <n v="29387"/>
    <s v="66.Dengue fever"/>
    <s v="ปาริษา พุทธจันทร์"/>
    <s v="000028760"/>
    <s v="หญิง"/>
    <n v="16"/>
    <n v="5"/>
    <s v="นักเรียน"/>
    <s v="63"/>
    <x v="14"/>
    <x v="267"/>
    <x v="5"/>
    <x v="4"/>
    <s v="ทุ่งเขาหลวง"/>
    <d v="2020-07-20T00:00:00"/>
    <d v="2020-07-25T00:00:00"/>
    <m/>
    <d v="2020-01-05T00:00:00"/>
    <x v="11"/>
    <n v="29"/>
  </r>
  <r>
    <n v="28214"/>
    <s v="66.Dengue fever"/>
    <s v="ปาล์มมณี เพ็ชรภูวงศ์"/>
    <s v="000006945"/>
    <s v="หญิง"/>
    <n v="16"/>
    <n v="4"/>
    <s v="นักเรียน"/>
    <s v="34"/>
    <x v="8"/>
    <x v="491"/>
    <x v="5"/>
    <x v="4"/>
    <s v="ทุ่งเขาหลวง"/>
    <d v="2020-07-17T00:00:00"/>
    <d v="2020-07-21T00:00:00"/>
    <m/>
    <d v="2020-01-05T00:00:00"/>
    <x v="11"/>
    <n v="28"/>
  </r>
  <r>
    <n v="23003"/>
    <s v="66.Dengue fever"/>
    <s v="ปิ่นมณี ปริสุทธิ์"/>
    <s v="460004905"/>
    <s v="หญิง"/>
    <n v="22"/>
    <n v="2"/>
    <s v="รับจ้าง,กรรมกร"/>
    <s v="147"/>
    <x v="6"/>
    <x v="41"/>
    <x v="33"/>
    <x v="9"/>
    <s v="พนมไพร"/>
    <d v="2020-06-13T00:00:00"/>
    <d v="2020-06-13T00:00:00"/>
    <m/>
    <d v="2020-01-05T00:00:00"/>
    <x v="35"/>
    <n v="23"/>
  </r>
  <r>
    <n v="7592"/>
    <s v="66.Dengue fever"/>
    <s v="ปิ่นสุดา อุดมรักษ์"/>
    <s v="000196309"/>
    <s v="หญิง"/>
    <n v="8"/>
    <n v="1"/>
    <s v="นักเรียน"/>
    <s v="154"/>
    <x v="16"/>
    <x v="339"/>
    <x v="128"/>
    <x v="5"/>
    <s v="โพนทอง"/>
    <d v="2020-02-10T00:00:00"/>
    <d v="2020-02-12T00:00:00"/>
    <m/>
    <d v="2020-01-05T00:00:00"/>
    <x v="37"/>
    <n v="6"/>
  </r>
  <r>
    <n v="15292"/>
    <s v="66.Dengue fever"/>
    <s v="ปิยณัฐ ยอดดี"/>
    <m/>
    <s v="ชาย"/>
    <n v="27"/>
    <n v="0"/>
    <s v="รับจ้าง,กรรมกร"/>
    <s v="30"/>
    <x v="8"/>
    <x v="203"/>
    <x v="122"/>
    <x v="8"/>
    <s v="เมืองสรวง"/>
    <d v="2020-03-18T00:00:00"/>
    <d v="2020-03-23T00:00:00"/>
    <m/>
    <d v="2020-01-05T00:00:00"/>
    <x v="36"/>
    <n v="11"/>
  </r>
  <r>
    <n v="17628"/>
    <s v="66.Dengue fever"/>
    <s v="ปิยธิดา โคตรมุงคล"/>
    <s v="255702"/>
    <s v="หญิง"/>
    <n v="25"/>
    <n v="0"/>
    <s v="รับจ้าง,กรรมกร"/>
    <s v="108"/>
    <x v="17"/>
    <x v="435"/>
    <x v="86"/>
    <x v="3"/>
    <s v="ร้อยเอ็ด"/>
    <d v="2020-04-11T00:00:00"/>
    <d v="2020-04-16T00:00:00"/>
    <m/>
    <d v="2020-01-05T00:00:00"/>
    <x v="28"/>
    <n v="14"/>
  </r>
  <r>
    <n v="40848"/>
    <s v="66.Dengue fever"/>
    <s v="ปิยภา หลุยภูงา"/>
    <s v="550169558"/>
    <s v="หญิง"/>
    <n v="14"/>
    <n v="11"/>
    <s v="นักเรียน"/>
    <s v="14"/>
    <x v="9"/>
    <x v="209"/>
    <x v="102"/>
    <x v="1"/>
    <s v="สุวรรณภูมิ"/>
    <d v="2020-09-22T00:00:00"/>
    <d v="2020-09-25T00:00:00"/>
    <m/>
    <d v="2020-01-05T00:00:00"/>
    <x v="16"/>
    <n v="38"/>
  </r>
  <r>
    <n v="25812"/>
    <s v="66.Dengue fever"/>
    <s v="ปิยวรรณ เทพชมพู"/>
    <s v="5800310"/>
    <s v="หญิง"/>
    <n v="6"/>
    <n v="8"/>
    <s v="นักเรียน"/>
    <s v="54"/>
    <x v="9"/>
    <x v="43"/>
    <x v="29"/>
    <x v="2"/>
    <s v="โพธิ์ชัย"/>
    <d v="2020-06-27T00:00:00"/>
    <d v="2020-06-29T00:00:00"/>
    <m/>
    <d v="2020-01-05T00:00:00"/>
    <x v="7"/>
    <n v="25"/>
  </r>
  <r>
    <n v="29659"/>
    <s v="66.Dengue fever"/>
    <s v="ปิยะธิดา พรมจมร"/>
    <s v="6002847"/>
    <s v="หญิง"/>
    <n v="19"/>
    <n v="8"/>
    <s v="นักเรียน"/>
    <s v="63/1"/>
    <x v="9"/>
    <x v="226"/>
    <x v="69"/>
    <x v="18"/>
    <s v="ศรีสมเด็จ"/>
    <d v="2020-07-08T00:00:00"/>
    <d v="2020-07-11T00:00:00"/>
    <m/>
    <d v="2020-01-05T00:00:00"/>
    <x v="12"/>
    <n v="27"/>
  </r>
  <r>
    <n v="26234"/>
    <s v="66.Dengue fever"/>
    <s v="ปิยะมาศ แก้วสะเทือน"/>
    <s v="000018034"/>
    <s v="หญิง"/>
    <n v="10"/>
    <n v="11"/>
    <s v="นักเรียน"/>
    <s v="8"/>
    <x v="5"/>
    <x v="5"/>
    <x v="5"/>
    <x v="4"/>
    <s v="ทุ่งเขาหลวง"/>
    <d v="2020-07-02T00:00:00"/>
    <d v="2020-07-05T00:00:00"/>
    <m/>
    <d v="2020-01-05T00:00:00"/>
    <x v="12"/>
    <n v="26"/>
  </r>
  <r>
    <n v="21780"/>
    <s v="66.Dengue fever"/>
    <s v="ปุญญพัฒน์ ไชยสุวรรณศิริ"/>
    <s v="590009068"/>
    <s v="ชาย"/>
    <n v="4"/>
    <n v="1"/>
    <s v="ไม่ทราบอาชีพ/ในปกครอง"/>
    <s v="246"/>
    <x v="10"/>
    <x v="113"/>
    <x v="24"/>
    <x v="6"/>
    <s v="จุรีเวช"/>
    <d v="2020-05-29T00:00:00"/>
    <d v="2020-06-03T00:00:00"/>
    <m/>
    <d v="2020-01-05T00:00:00"/>
    <x v="8"/>
    <n v="21"/>
  </r>
  <r>
    <n v="3385"/>
    <s v="66.Dengue fever"/>
    <s v="ปุญญพัฒน์ ภักดีรัตน์"/>
    <s v="999838"/>
    <s v="ชาย"/>
    <n v="4"/>
    <n v="6"/>
    <s v="ไม่ทราบอาชีพ/ในปกครอง"/>
    <s v="108"/>
    <x v="18"/>
    <x v="227"/>
    <x v="34"/>
    <x v="3"/>
    <s v="ร้อยเอ็ด"/>
    <d v="2020-01-17T00:00:00"/>
    <d v="2020-01-20T00:00:00"/>
    <m/>
    <d v="2020-01-05T00:00:00"/>
    <x v="38"/>
    <n v="2"/>
  </r>
  <r>
    <n v="21299"/>
    <s v="66.Dengue fever"/>
    <s v="ผกาวดี บัวใหญ่"/>
    <s v="1064643"/>
    <s v="หญิง"/>
    <n v="15"/>
    <n v="0"/>
    <s v="นักเรียน"/>
    <s v="76"/>
    <x v="6"/>
    <x v="99"/>
    <x v="46"/>
    <x v="10"/>
    <s v="ร้อยเอ็ด"/>
    <d v="2020-05-13T00:00:00"/>
    <d v="2020-05-17T00:00:00"/>
    <m/>
    <d v="2020-01-05T00:00:00"/>
    <x v="6"/>
    <n v="19"/>
  </r>
  <r>
    <n v="28699"/>
    <s v="66.Dengue fever"/>
    <s v="พงค์ศรัณย์ รักปลื้ม"/>
    <s v="944786"/>
    <s v="ชาย"/>
    <n v="9"/>
    <n v="0"/>
    <s v="นักเรียน"/>
    <s v="145"/>
    <x v="14"/>
    <x v="169"/>
    <x v="7"/>
    <x v="6"/>
    <s v="ร้อยเอ็ด"/>
    <d v="2020-07-14T00:00:00"/>
    <d v="2020-07-19T00:00:00"/>
    <m/>
    <d v="2020-01-05T00:00:00"/>
    <x v="11"/>
    <n v="28"/>
  </r>
  <r>
    <n v="17768"/>
    <s v="66.Dengue fever"/>
    <s v="พงศกร อาทิตย์ตั้ง"/>
    <m/>
    <s v="ชาย"/>
    <n v="12"/>
    <n v="0"/>
    <s v="นักเรียน"/>
    <s v="73"/>
    <x v="9"/>
    <x v="428"/>
    <x v="145"/>
    <x v="17"/>
    <s v="เสลภูมิ"/>
    <d v="2020-04-21T00:00:00"/>
    <d v="2020-04-24T00:00:00"/>
    <m/>
    <d v="2020-01-05T00:00:00"/>
    <x v="20"/>
    <n v="16"/>
  </r>
  <r>
    <n v="18521"/>
    <s v="66.Dengue fever"/>
    <s v="พงศ์กวี สำราญรื่น"/>
    <s v="630002387"/>
    <s v="ชาย"/>
    <n v="11"/>
    <n v="10"/>
    <s v="นักเรียน"/>
    <s v="243"/>
    <x v="6"/>
    <x v="263"/>
    <x v="120"/>
    <x v="3"/>
    <s v="จุรีเวช"/>
    <d v="2020-04-29T00:00:00"/>
    <d v="2020-04-30T00:00:00"/>
    <m/>
    <d v="2020-01-05T00:00:00"/>
    <x v="27"/>
    <n v="17"/>
  </r>
  <r>
    <n v="3157"/>
    <s v="66.Dengue fever"/>
    <s v="พงศธร ทองดี"/>
    <s v="754618"/>
    <s v="ชาย"/>
    <n v="15"/>
    <n v="0"/>
    <s v="นักเรียน"/>
    <s v="10/3"/>
    <x v="19"/>
    <x v="116"/>
    <x v="13"/>
    <x v="3"/>
    <s v="ร้อยเอ็ด"/>
    <d v="2020-01-10T00:00:00"/>
    <d v="2020-01-15T00:00:00"/>
    <m/>
    <d v="2020-01-05T00:00:00"/>
    <x v="39"/>
    <n v="1"/>
  </r>
  <r>
    <n v="32660"/>
    <s v="66.Dengue fever"/>
    <s v="พงศธร ประสาร"/>
    <s v="648395"/>
    <s v="ชาย"/>
    <n v="13"/>
    <n v="0"/>
    <s v="นักเรียน"/>
    <s v="317/2"/>
    <x v="7"/>
    <x v="262"/>
    <x v="21"/>
    <x v="3"/>
    <s v="ร้อยเอ็ด"/>
    <d v="2020-08-11T00:00:00"/>
    <d v="2020-08-14T00:00:00"/>
    <m/>
    <d v="2020-01-05T00:00:00"/>
    <x v="0"/>
    <n v="32"/>
  </r>
  <r>
    <n v="30536"/>
    <s v="66.Dengue fever"/>
    <s v="พงศธร สายกระสุน"/>
    <s v="560172393"/>
    <s v="ชาย"/>
    <n v="11"/>
    <n v="6"/>
    <s v="นักเรียน"/>
    <s v="9"/>
    <x v="13"/>
    <x v="280"/>
    <x v="42"/>
    <x v="1"/>
    <s v="สุวรรณภูมิ"/>
    <d v="2020-07-17T00:00:00"/>
    <d v="2020-07-23T00:00:00"/>
    <m/>
    <d v="2020-01-05T00:00:00"/>
    <x v="11"/>
    <n v="28"/>
  </r>
  <r>
    <n v="34563"/>
    <s v="66.Dengue fever"/>
    <s v="พงศ์พันธุ์ ธรรมโส"/>
    <s v="6201908"/>
    <s v="ชาย"/>
    <n v="24"/>
    <n v="8"/>
    <s v="รับจ้าง,กรรมกร"/>
    <s v="58"/>
    <x v="10"/>
    <x v="142"/>
    <x v="79"/>
    <x v="8"/>
    <s v="จตุรพักตรพิมาน"/>
    <d v="2020-08-27T00:00:00"/>
    <d v="2020-08-28T00:00:00"/>
    <m/>
    <d v="2020-01-05T00:00:00"/>
    <x v="2"/>
    <n v="34"/>
  </r>
  <r>
    <n v="29219"/>
    <s v="66.Dengue fever"/>
    <s v="พงศ์พิรัชย์ อัศวภูมิ"/>
    <s v="1144667"/>
    <s v="ชาย"/>
    <n v="0"/>
    <n v="11"/>
    <s v="ไม่ทราบอาชีพ/ในปกครอง"/>
    <s v="120"/>
    <x v="8"/>
    <x v="270"/>
    <x v="17"/>
    <x v="3"/>
    <s v="ร้อยเอ็ด"/>
    <d v="2020-07-19T00:00:00"/>
    <d v="2020-07-22T00:00:00"/>
    <m/>
    <d v="2020-01-05T00:00:00"/>
    <x v="11"/>
    <n v="29"/>
  </r>
  <r>
    <n v="21434"/>
    <s v="66.Dengue fever"/>
    <s v="พงศ์วรินทร์ เสนาเนียร"/>
    <s v="138726"/>
    <s v="ชาย"/>
    <n v="14"/>
    <n v="0"/>
    <s v="นักเรียน"/>
    <s v="23"/>
    <x v="2"/>
    <x v="397"/>
    <x v="39"/>
    <x v="11"/>
    <s v="เกษตรวิสัย"/>
    <d v="2020-05-20T00:00:00"/>
    <d v="2020-05-21T00:00:00"/>
    <m/>
    <d v="2020-01-05T00:00:00"/>
    <x v="6"/>
    <n v="20"/>
  </r>
  <r>
    <n v="26497"/>
    <s v="66.Dengue fever"/>
    <s v="พงษ์เดช คำบุบผา"/>
    <s v="5501130"/>
    <s v="ชาย"/>
    <n v="50"/>
    <n v="4"/>
    <s v="เกษตร"/>
    <s v="7"/>
    <x v="12"/>
    <x v="95"/>
    <x v="12"/>
    <x v="0"/>
    <s v="หนองพอก"/>
    <d v="2020-07-06T00:00:00"/>
    <d v="2020-07-08T00:00:00"/>
    <m/>
    <d v="2020-01-05T00:00:00"/>
    <x v="12"/>
    <n v="27"/>
  </r>
  <r>
    <n v="29606"/>
    <s v="66.Dengue fever"/>
    <s v="พงษ์ศิริ วรวงค์"/>
    <s v="000032054"/>
    <s v="ชาย"/>
    <n v="20"/>
    <n v="2"/>
    <s v="รับจ้าง,กรรมกร"/>
    <s v="50"/>
    <x v="9"/>
    <x v="373"/>
    <x v="142"/>
    <x v="17"/>
    <s v="เสลภูมิ"/>
    <d v="2020-07-24T00:00:00"/>
    <d v="2020-07-24T00:00:00"/>
    <m/>
    <d v="2020-01-05T00:00:00"/>
    <x v="11"/>
    <n v="29"/>
  </r>
  <r>
    <n v="25336"/>
    <s v="66.Dengue fever"/>
    <s v="พงสธร พลเยี่ยม"/>
    <m/>
    <s v="ชาย"/>
    <n v="10"/>
    <n v="0"/>
    <s v="นักเรียน"/>
    <s v="131/1"/>
    <x v="12"/>
    <x v="279"/>
    <x v="68"/>
    <x v="17"/>
    <s v="เสลภูมิ"/>
    <d v="2020-06-19T00:00:00"/>
    <d v="2020-06-20T00:00:00"/>
    <m/>
    <d v="2020-01-05T00:00:00"/>
    <x v="4"/>
    <n v="24"/>
  </r>
  <r>
    <n v="25924"/>
    <s v="66.Dengue fever"/>
    <s v="พร ธานี"/>
    <s v="450004506"/>
    <s v="ชาย"/>
    <n v="87"/>
    <n v="9"/>
    <s v="เกษตร"/>
    <s v="51"/>
    <x v="10"/>
    <x v="492"/>
    <x v="33"/>
    <x v="9"/>
    <s v="พนมไพร"/>
    <d v="2020-07-03T00:00:00"/>
    <d v="2020-07-03T00:00:00"/>
    <m/>
    <d v="2020-01-05T00:00:00"/>
    <x v="7"/>
    <n v="26"/>
  </r>
  <r>
    <n v="22309"/>
    <s v="66.Dengue fever"/>
    <s v="พรไพลิน เฉวียงหงส์"/>
    <s v="5501273"/>
    <s v="หญิง"/>
    <n v="13"/>
    <n v="5"/>
    <s v="นักเรียน"/>
    <s v="58"/>
    <x v="8"/>
    <x v="213"/>
    <x v="18"/>
    <x v="8"/>
    <s v="จตุรพักตรพิมาน"/>
    <d v="2020-06-06T00:00:00"/>
    <d v="2020-06-08T00:00:00"/>
    <m/>
    <d v="2020-01-05T00:00:00"/>
    <x v="35"/>
    <n v="22"/>
  </r>
  <r>
    <n v="29981"/>
    <s v="66.Dengue fever"/>
    <s v="พรชนก แสนบัว"/>
    <s v="645940"/>
    <s v="หญิง"/>
    <n v="13"/>
    <n v="2"/>
    <s v="นักเรียน"/>
    <s v="72"/>
    <x v="5"/>
    <x v="413"/>
    <x v="90"/>
    <x v="10"/>
    <s v="ร้อยเอ็ด"/>
    <d v="2020-07-23T00:00:00"/>
    <d v="2020-07-28T00:00:00"/>
    <m/>
    <d v="2020-01-05T00:00:00"/>
    <x v="18"/>
    <n v="29"/>
  </r>
  <r>
    <n v="23901"/>
    <s v="66.Dengue fever"/>
    <s v="พรทิพย์ พลเยี่ยม"/>
    <s v="115110"/>
    <s v="หญิง"/>
    <n v="37"/>
    <n v="8"/>
    <s v="ค้าขาย"/>
    <s v="109"/>
    <x v="3"/>
    <x v="493"/>
    <x v="32"/>
    <x v="5"/>
    <s v="โพนทอง"/>
    <d v="2020-06-13T00:00:00"/>
    <d v="2020-06-19T00:00:00"/>
    <m/>
    <d v="2020-01-05T00:00:00"/>
    <x v="4"/>
    <n v="23"/>
  </r>
  <r>
    <n v="27520"/>
    <s v="66.Dengue fever"/>
    <s v="พรพิชญา ต้นเขียว"/>
    <s v="5901829"/>
    <s v="หญิง"/>
    <n v="4"/>
    <n v="0"/>
    <s v="ไม่ทราบอาชีพ/ในปกครอง"/>
    <s v="190"/>
    <x v="12"/>
    <x v="50"/>
    <x v="40"/>
    <x v="11"/>
    <s v="ปทุมรัตต์"/>
    <d v="2020-07-11T00:00:00"/>
    <d v="2020-07-15T00:00:00"/>
    <m/>
    <d v="2020-01-05T00:00:00"/>
    <x v="9"/>
    <n v="27"/>
  </r>
  <r>
    <n v="21346"/>
    <s v="66.Dengue fever"/>
    <s v="พรพิมา ประหา"/>
    <s v="217981"/>
    <s v="หญิง"/>
    <n v="7"/>
    <n v="5"/>
    <s v="นักเรียน"/>
    <s v="202"/>
    <x v="6"/>
    <x v="287"/>
    <x v="128"/>
    <x v="5"/>
    <s v="โพนทอง"/>
    <d v="2020-05-26T00:00:00"/>
    <d v="2020-05-28T00:00:00"/>
    <m/>
    <d v="2020-01-05T00:00:00"/>
    <x v="1"/>
    <n v="21"/>
  </r>
  <r>
    <n v="21300"/>
    <s v="66.Dengue fever"/>
    <s v="พรลภัส ผู้สามศักดิ์"/>
    <s v="1168564"/>
    <s v="หญิง"/>
    <n v="12"/>
    <n v="3"/>
    <s v="นักเรียน"/>
    <s v="128"/>
    <x v="5"/>
    <x v="370"/>
    <x v="40"/>
    <x v="11"/>
    <s v="ร้อยเอ็ด"/>
    <d v="2020-05-23T00:00:00"/>
    <d v="2020-05-27T00:00:00"/>
    <m/>
    <d v="2020-01-05T00:00:00"/>
    <x v="1"/>
    <n v="20"/>
  </r>
  <r>
    <n v="22853"/>
    <s v="66.Dengue fever"/>
    <s v="พลอยนภัสน์ อินใหญ่"/>
    <s v="947256"/>
    <s v="หญิง"/>
    <n v="7"/>
    <n v="0"/>
    <s v="นักเรียน"/>
    <s v="217"/>
    <x v="5"/>
    <x v="232"/>
    <x v="109"/>
    <x v="10"/>
    <s v="ร้อยเอ็ด"/>
    <d v="2020-06-06T00:00:00"/>
    <d v="2020-06-10T00:00:00"/>
    <m/>
    <d v="2020-01-05T00:00:00"/>
    <x v="35"/>
    <n v="22"/>
  </r>
  <r>
    <n v="36841"/>
    <s v="66.Dengue fever"/>
    <s v="พวงพลอย เวียงสิมา"/>
    <s v="540017573"/>
    <s v="หญิง"/>
    <n v="8"/>
    <n v="10"/>
    <s v="นักเรียน"/>
    <s v="107"/>
    <x v="0"/>
    <x v="323"/>
    <x v="46"/>
    <x v="10"/>
    <s v="จุรีเวช"/>
    <d v="2020-09-11T00:00:00"/>
    <d v="2020-09-11T00:00:00"/>
    <m/>
    <d v="2020-01-05T00:00:00"/>
    <x v="5"/>
    <n v="36"/>
  </r>
  <r>
    <n v="30917"/>
    <s v="66.Dengue fever"/>
    <s v="พัชชนก อำลา"/>
    <s v="5504162"/>
    <s v="หญิง"/>
    <n v="9"/>
    <n v="1"/>
    <s v="นักเรียน"/>
    <s v="81"/>
    <x v="9"/>
    <x v="44"/>
    <x v="35"/>
    <x v="8"/>
    <s v="จตุรพักตรพิมาน"/>
    <d v="2020-08-06T00:00:00"/>
    <d v="2020-08-07T00:00:00"/>
    <m/>
    <d v="2020-01-05T00:00:00"/>
    <x v="26"/>
    <n v="31"/>
  </r>
  <r>
    <n v="34322"/>
    <s v="66.Dengue fever"/>
    <s v="พัชญาภา อิ่มใจ"/>
    <m/>
    <s v="หญิง"/>
    <n v="15"/>
    <n v="0"/>
    <s v="นักเรียน"/>
    <s v="156"/>
    <x v="5"/>
    <x v="289"/>
    <x v="108"/>
    <x v="10"/>
    <s v="ร้อยเอ็ดธนบุรี"/>
    <d v="2020-06-14T00:00:00"/>
    <d v="2020-06-17T00:00:00"/>
    <m/>
    <d v="2020-01-05T00:00:00"/>
    <x v="4"/>
    <n v="24"/>
  </r>
  <r>
    <n v="25657"/>
    <s v="66.Dengue fever"/>
    <s v="พัชรพงษ์ เจริญอาจ"/>
    <s v="000020951"/>
    <s v="ชาย"/>
    <n v="9"/>
    <n v="9"/>
    <s v="นักเรียน"/>
    <s v="31"/>
    <x v="9"/>
    <x v="94"/>
    <x v="5"/>
    <x v="4"/>
    <s v="ทุ่งเขาหลวง"/>
    <d v="2020-06-25T00:00:00"/>
    <d v="2020-07-01T00:00:00"/>
    <m/>
    <d v="2020-01-05T00:00:00"/>
    <x v="7"/>
    <n v="25"/>
  </r>
  <r>
    <n v="36322"/>
    <s v="66.Dengue fever"/>
    <s v="พัชรพล เวียงแก"/>
    <s v="000170698"/>
    <s v="ชาย"/>
    <n v="9"/>
    <n v="10"/>
    <s v="นักเรียน"/>
    <s v="78"/>
    <x v="6"/>
    <x v="389"/>
    <x v="145"/>
    <x v="17"/>
    <s v="เสลภูมิ"/>
    <d v="2020-08-28T00:00:00"/>
    <d v="2020-08-28T00:00:00"/>
    <m/>
    <d v="2020-01-05T00:00:00"/>
    <x v="2"/>
    <n v="34"/>
  </r>
  <r>
    <n v="16441"/>
    <s v="66.Dengue fever"/>
    <s v="พัชรพล กุมผัน"/>
    <s v="5408812"/>
    <s v="ชาย"/>
    <n v="8"/>
    <n v="6"/>
    <s v="นักเรียน"/>
    <s v="47"/>
    <x v="9"/>
    <x v="272"/>
    <x v="79"/>
    <x v="8"/>
    <s v="จตุรพักตรพิมาน"/>
    <d v="2020-04-04T00:00:00"/>
    <d v="2020-04-07T00:00:00"/>
    <m/>
    <d v="2020-01-05T00:00:00"/>
    <x v="30"/>
    <n v="13"/>
  </r>
  <r>
    <n v="25326"/>
    <s v="66.Dengue fever"/>
    <s v="พัชรภร นามมนตรี"/>
    <s v="570002486"/>
    <s v="หญิง"/>
    <n v="6"/>
    <n v="2"/>
    <s v="นักเรียน"/>
    <s v="31"/>
    <x v="13"/>
    <x v="460"/>
    <x v="57"/>
    <x v="3"/>
    <s v="จุรีเวช"/>
    <d v="2020-06-24T00:00:00"/>
    <d v="2020-06-30T00:00:00"/>
    <m/>
    <d v="2020-01-05T00:00:00"/>
    <x v="7"/>
    <n v="25"/>
  </r>
  <r>
    <n v="30129"/>
    <s v="66.Dengue fever"/>
    <s v="พัชราภรณ์ มีทรัพย์สกล"/>
    <s v="11689"/>
    <s v="หญิง"/>
    <n v="39"/>
    <n v="0"/>
    <s v="ข้าราชการ"/>
    <s v="9/1"/>
    <x v="14"/>
    <x v="71"/>
    <x v="52"/>
    <x v="6"/>
    <s v="ร้อยเอ็ด"/>
    <d v="2020-07-03T00:00:00"/>
    <d v="2020-07-05T00:00:00"/>
    <m/>
    <d v="2020-01-05T00:00:00"/>
    <x v="12"/>
    <n v="26"/>
  </r>
  <r>
    <n v="28774"/>
    <s v="66.Dengue fever"/>
    <s v="พัชรินทร์ บุบผาสังข์"/>
    <s v="6101857"/>
    <s v="หญิง"/>
    <n v="17"/>
    <n v="7"/>
    <s v="นักเรียน"/>
    <s v="69"/>
    <x v="12"/>
    <x v="31"/>
    <x v="26"/>
    <x v="2"/>
    <s v="โพธิ์ชัย"/>
    <d v="2020-07-06T00:00:00"/>
    <d v="2020-07-10T00:00:00"/>
    <m/>
    <d v="2020-01-05T00:00:00"/>
    <x v="12"/>
    <n v="27"/>
  </r>
  <r>
    <n v="21699"/>
    <s v="66.Dengue fever"/>
    <s v="พัชรีภรณ์ หงทับ"/>
    <s v="177533"/>
    <s v="หญิง"/>
    <n v="10"/>
    <n v="0"/>
    <s v="นักเรียน"/>
    <s v="219"/>
    <x v="14"/>
    <x v="92"/>
    <x v="63"/>
    <x v="5"/>
    <s v="โพนทอง"/>
    <d v="2020-05-31T00:00:00"/>
    <d v="2020-06-02T00:00:00"/>
    <m/>
    <d v="2020-01-05T00:00:00"/>
    <x v="8"/>
    <n v="22"/>
  </r>
  <r>
    <n v="38449"/>
    <s v="66.Dengue fever"/>
    <s v="พัฒนศักดิ์ วิชาสะอาด"/>
    <s v="6201597"/>
    <s v="ชาย"/>
    <n v="6"/>
    <n v="0"/>
    <s v="นักเรียน"/>
    <s v="77"/>
    <x v="12"/>
    <x v="50"/>
    <x v="40"/>
    <x v="11"/>
    <s v="ปทุมรัตต์"/>
    <d v="2020-09-20T00:00:00"/>
    <d v="2020-09-24T00:00:00"/>
    <m/>
    <d v="2020-01-05T00:00:00"/>
    <x v="16"/>
    <n v="38"/>
  </r>
  <r>
    <n v="6783"/>
    <s v="66.Dengue fever"/>
    <s v="พัฒศิวดี หลวงหลื่อ"/>
    <s v="5604273"/>
    <s v="หญิง"/>
    <n v="16"/>
    <n v="8"/>
    <s v="นักเรียน"/>
    <s v="54"/>
    <x v="13"/>
    <x v="59"/>
    <x v="47"/>
    <x v="8"/>
    <s v="จตุรพักตรพิมาน"/>
    <d v="2020-02-02T00:00:00"/>
    <d v="2020-02-05T00:00:00"/>
    <m/>
    <d v="2020-01-05T00:00:00"/>
    <x v="29"/>
    <n v="5"/>
  </r>
  <r>
    <n v="25325"/>
    <s v="66.Dengue fever"/>
    <s v="พัตรพิมล สืบศรี"/>
    <s v="550008183"/>
    <s v="หญิง"/>
    <n v="14"/>
    <n v="1"/>
    <s v="นักเรียน"/>
    <s v="317/2"/>
    <x v="0"/>
    <x v="475"/>
    <x v="21"/>
    <x v="3"/>
    <s v="จุรีเวช"/>
    <d v="2020-06-24T00:00:00"/>
    <d v="2020-06-30T00:00:00"/>
    <m/>
    <d v="2020-01-05T00:00:00"/>
    <x v="7"/>
    <n v="25"/>
  </r>
  <r>
    <n v="17829"/>
    <s v="66.Dengue fever"/>
    <s v="พิจิตรา ชนะอุดม"/>
    <m/>
    <s v="หญิง"/>
    <n v="20"/>
    <n v="0"/>
    <s v="รับจ้าง,กรรมกร"/>
    <s v="36"/>
    <x v="13"/>
    <x v="234"/>
    <x v="113"/>
    <x v="9"/>
    <s v="พนมไพร"/>
    <d v="2020-04-20T00:00:00"/>
    <d v="2020-04-26T00:00:00"/>
    <m/>
    <d v="2020-01-05T00:00:00"/>
    <x v="27"/>
    <n v="16"/>
  </r>
  <r>
    <n v="44593"/>
    <s v="66.Dengue fever"/>
    <s v="พิชชาทร ชัยอำนาจ"/>
    <s v="5304785"/>
    <s v="หญิง"/>
    <n v="10"/>
    <n v="0"/>
    <s v="นักเรียน"/>
    <s v="18/1"/>
    <x v="16"/>
    <x v="468"/>
    <x v="81"/>
    <x v="7"/>
    <s v="เกษตรวิสัย"/>
    <d v="2020-10-09T00:00:00"/>
    <d v="2020-10-13T00:00:00"/>
    <m/>
    <d v="2020-01-05T00:00:00"/>
    <x v="45"/>
    <n v="40"/>
  </r>
  <r>
    <n v="33394"/>
    <s v="66.Dengue fever"/>
    <s v="พิชญะ จำปาศรี"/>
    <s v="266244"/>
    <s v="ชาย"/>
    <n v="3"/>
    <n v="0"/>
    <s v="ไม่ทราบอาชีพ/ในปกครอง"/>
    <s v="105"/>
    <x v="6"/>
    <x v="103"/>
    <x v="2"/>
    <x v="2"/>
    <s v="โพนทอง"/>
    <d v="2020-08-17T00:00:00"/>
    <d v="2020-08-22T00:00:00"/>
    <m/>
    <d v="2020-01-05T00:00:00"/>
    <x v="21"/>
    <n v="33"/>
  </r>
  <r>
    <n v="32959"/>
    <s v="66.Dengue fever"/>
    <s v="พิชญาภา มงคล"/>
    <s v="6005608"/>
    <s v="หญิง"/>
    <n v="12"/>
    <n v="8"/>
    <s v="นักเรียน"/>
    <s v="138"/>
    <x v="8"/>
    <x v="31"/>
    <x v="26"/>
    <x v="2"/>
    <s v="โพธิ์ชัย"/>
    <d v="2020-08-13T00:00:00"/>
    <d v="2020-08-17T00:00:00"/>
    <m/>
    <d v="2020-01-05T00:00:00"/>
    <x v="21"/>
    <n v="32"/>
  </r>
  <r>
    <n v="38686"/>
    <s v="66.Dengue fever"/>
    <s v="พิชัย เดชพละ"/>
    <s v="000006531"/>
    <s v="ชาย"/>
    <n v="19"/>
    <n v="0"/>
    <s v="นักเรียน"/>
    <s v="46"/>
    <x v="9"/>
    <x v="494"/>
    <x v="34"/>
    <x v="3"/>
    <s v="ทุ่งเขาหลวง"/>
    <d v="2020-09-23T00:00:00"/>
    <d v="2020-09-26T00:00:00"/>
    <m/>
    <d v="2020-01-05T00:00:00"/>
    <x v="16"/>
    <n v="38"/>
  </r>
  <r>
    <n v="34106"/>
    <s v="66.Dengue fever"/>
    <s v="พิทยุตม์ ศิริเกตุ"/>
    <s v="623167"/>
    <s v="ชาย"/>
    <n v="13"/>
    <n v="8"/>
    <s v="นักเรียน"/>
    <s v="12"/>
    <x v="19"/>
    <x v="116"/>
    <x v="13"/>
    <x v="3"/>
    <s v="ร้อยเอ็ด"/>
    <d v="2020-08-16T00:00:00"/>
    <d v="2020-08-21T00:00:00"/>
    <m/>
    <d v="2020-01-05T00:00:00"/>
    <x v="21"/>
    <n v="33"/>
  </r>
  <r>
    <n v="18742"/>
    <s v="66.Dengue fever"/>
    <s v="พินฤทัย บุตรศาสตร์"/>
    <s v="93848"/>
    <s v="ชาย"/>
    <n v="18"/>
    <n v="0"/>
    <s v="นักเรียน"/>
    <s v="69"/>
    <x v="10"/>
    <x v="149"/>
    <x v="84"/>
    <x v="5"/>
    <s v="โพนทอง"/>
    <d v="2020-05-04T00:00:00"/>
    <d v="2020-05-06T00:00:00"/>
    <m/>
    <d v="2020-01-05T00:00:00"/>
    <x v="14"/>
    <n v="18"/>
  </r>
  <r>
    <n v="29066"/>
    <s v="66.Dengue fever"/>
    <s v="พิมพกานต์ สิงห์นันท์"/>
    <s v="520001107"/>
    <s v="หญิง"/>
    <n v="11"/>
    <n v="3"/>
    <s v="นักเรียน"/>
    <s v="153"/>
    <x v="0"/>
    <x v="381"/>
    <x v="20"/>
    <x v="9"/>
    <s v="พนมไพร"/>
    <d v="2020-07-26T00:00:00"/>
    <d v="2020-07-26T00:00:00"/>
    <m/>
    <d v="2020-01-05T00:00:00"/>
    <x v="18"/>
    <n v="30"/>
  </r>
  <r>
    <n v="31792"/>
    <s v="66.Dengue fever"/>
    <s v="พิมพ์ชนก ยอดปทุม"/>
    <s v="5203554"/>
    <s v="หญิง"/>
    <n v="12"/>
    <n v="0"/>
    <s v="นักเรียน"/>
    <s v="63"/>
    <x v="2"/>
    <x v="50"/>
    <x v="40"/>
    <x v="11"/>
    <s v="ปทุมรัตต์"/>
    <d v="2020-08-09T00:00:00"/>
    <d v="2020-08-13T00:00:00"/>
    <m/>
    <d v="2020-01-05T00:00:00"/>
    <x v="0"/>
    <n v="32"/>
  </r>
  <r>
    <n v="21081"/>
    <s v="66.Dengue fever"/>
    <s v="พิมพ์พิชชา สุมา"/>
    <m/>
    <s v="หญิง"/>
    <n v="1"/>
    <n v="9"/>
    <s v="ไม่ทราบอาชีพ/ในปกครอง"/>
    <s v="325"/>
    <x v="3"/>
    <x v="22"/>
    <x v="22"/>
    <x v="10"/>
    <s v="ร้อยเอ็ดธนบุรี"/>
    <d v="2020-05-22T00:00:00"/>
    <d v="2020-05-24T00:00:00"/>
    <m/>
    <d v="2020-01-05T00:00:00"/>
    <x v="1"/>
    <n v="20"/>
  </r>
  <r>
    <n v="30709"/>
    <s v="66.Dengue fever"/>
    <s v="พิมพิชยา ไชยชารี"/>
    <s v="000230985"/>
    <s v="หญิง"/>
    <n v="2"/>
    <n v="5"/>
    <s v="ไม่ทราบอาชีพ/ในปกครอง"/>
    <s v="39"/>
    <x v="5"/>
    <x v="389"/>
    <x v="145"/>
    <x v="17"/>
    <s v="เสลภูมิ"/>
    <d v="2020-08-03T00:00:00"/>
    <d v="2020-08-04T00:00:00"/>
    <m/>
    <d v="2020-01-05T00:00:00"/>
    <x v="26"/>
    <n v="31"/>
  </r>
  <r>
    <n v="35559"/>
    <s v="66.Dengue fever"/>
    <s v="พิมภา ชากำนัน"/>
    <s v="510003020"/>
    <s v="หญิง"/>
    <n v="18"/>
    <n v="11"/>
    <s v="นักเรียน"/>
    <s v="90"/>
    <x v="8"/>
    <x v="495"/>
    <x v="153"/>
    <x v="9"/>
    <s v="พนมไพร"/>
    <d v="2020-09-04T00:00:00"/>
    <d v="2020-09-04T00:00:00"/>
    <m/>
    <d v="2020-01-05T00:00:00"/>
    <x v="13"/>
    <n v="35"/>
  </r>
  <r>
    <n v="32421"/>
    <s v="66.Dengue fever"/>
    <s v="พิยดา มาโยธา"/>
    <s v="000208007"/>
    <s v="หญิง"/>
    <n v="4"/>
    <n v="5"/>
    <s v="ไม่ทราบอาชีพ/ในปกครอง"/>
    <s v="13"/>
    <x v="5"/>
    <x v="146"/>
    <x v="36"/>
    <x v="17"/>
    <s v="เสลภูมิ"/>
    <d v="2020-08-12T00:00:00"/>
    <d v="2020-08-14T00:00:00"/>
    <m/>
    <d v="2020-01-05T00:00:00"/>
    <x v="0"/>
    <n v="32"/>
  </r>
  <r>
    <n v="25986"/>
    <s v="66.Dengue fever"/>
    <s v="พิริยา จันทราษา"/>
    <s v="460005244"/>
    <s v="หญิง"/>
    <n v="18"/>
    <n v="1"/>
    <s v="นักเรียน"/>
    <s v="31"/>
    <x v="6"/>
    <x v="41"/>
    <x v="33"/>
    <x v="9"/>
    <s v="พนมไพร"/>
    <d v="2020-06-30T00:00:00"/>
    <d v="2020-07-02T00:00:00"/>
    <m/>
    <d v="2020-01-05T00:00:00"/>
    <x v="7"/>
    <n v="26"/>
  </r>
  <r>
    <n v="25501"/>
    <s v="66.Dengue fever"/>
    <s v="พิริยากร วรวุฒิ"/>
    <s v="560173893"/>
    <s v="หญิง"/>
    <n v="8"/>
    <n v="3"/>
    <s v="นักเรียน"/>
    <s v="255"/>
    <x v="11"/>
    <x v="189"/>
    <x v="1"/>
    <x v="1"/>
    <s v="สุวรรณภูมิ"/>
    <d v="2020-06-15T00:00:00"/>
    <d v="2020-06-18T00:00:00"/>
    <m/>
    <d v="2020-01-05T00:00:00"/>
    <x v="4"/>
    <n v="24"/>
  </r>
  <r>
    <n v="22095"/>
    <s v="66.Dengue fever"/>
    <s v="พิษณุพงศ์ นนตะพันธ์"/>
    <s v="450087106"/>
    <s v="ชาย"/>
    <n v="17"/>
    <n v="5"/>
    <s v="นักเรียน"/>
    <s v="75"/>
    <x v="0"/>
    <x v="83"/>
    <x v="42"/>
    <x v="1"/>
    <s v="สุวรรณภูมิ"/>
    <d v="2020-05-21T00:00:00"/>
    <d v="2020-05-27T00:00:00"/>
    <m/>
    <d v="2020-01-05T00:00:00"/>
    <x v="1"/>
    <n v="20"/>
  </r>
  <r>
    <n v="27103"/>
    <s v="66.Dengue fever"/>
    <s v="พีรพชัย ศรีทอง"/>
    <s v="886808"/>
    <s v="ชาย"/>
    <n v="8"/>
    <n v="0"/>
    <s v="นักเรียน"/>
    <s v="275"/>
    <x v="6"/>
    <x v="84"/>
    <x v="61"/>
    <x v="10"/>
    <s v="ร้อยเอ็ด"/>
    <d v="2020-07-01T00:00:00"/>
    <d v="2020-07-03T00:00:00"/>
    <m/>
    <d v="2020-01-05T00:00:00"/>
    <x v="7"/>
    <n v="26"/>
  </r>
  <r>
    <n v="22121"/>
    <s v="66.Dengue fever"/>
    <s v="พีรพัฒน์ มลาฤทธิ์"/>
    <s v="480000261"/>
    <s v="ชาย"/>
    <n v="15"/>
    <n v="4"/>
    <s v="นักเรียน"/>
    <s v="32"/>
    <x v="13"/>
    <x v="195"/>
    <x v="20"/>
    <x v="9"/>
    <s v="พนมไพร"/>
    <d v="2020-06-02T00:00:00"/>
    <d v="2020-06-04T00:00:00"/>
    <m/>
    <d v="2020-01-05T00:00:00"/>
    <x v="8"/>
    <n v="22"/>
  </r>
  <r>
    <n v="36095"/>
    <s v="66.Dengue fever"/>
    <s v="พีรภัทร สุ่มมาตย์"/>
    <s v="749854"/>
    <s v="ชาย"/>
    <n v="11"/>
    <n v="0"/>
    <s v="นักเรียน"/>
    <s v="164"/>
    <x v="2"/>
    <x v="223"/>
    <x v="108"/>
    <x v="10"/>
    <s v="ร้อยเอ็ด"/>
    <d v="2020-09-01T00:00:00"/>
    <d v="2020-09-04T00:00:00"/>
    <m/>
    <d v="2020-01-05T00:00:00"/>
    <x v="13"/>
    <n v="35"/>
  </r>
  <r>
    <n v="17514"/>
    <s v="66.Dengue fever"/>
    <s v="พีรวัฒน์ เรืองศักดิ์"/>
    <s v="720380"/>
    <s v="ชาย"/>
    <n v="11"/>
    <n v="3"/>
    <s v="นักเรียน"/>
    <s v="5"/>
    <x v="16"/>
    <x v="39"/>
    <x v="8"/>
    <x v="3"/>
    <s v="ร้อยเอ็ด"/>
    <d v="2020-04-17T00:00:00"/>
    <d v="2020-04-20T00:00:00"/>
    <m/>
    <d v="2020-01-05T00:00:00"/>
    <x v="20"/>
    <n v="15"/>
  </r>
  <r>
    <n v="39106"/>
    <s v="66.Dengue fever"/>
    <s v="พีรวิชญ์ พรหมชัยนันท์"/>
    <m/>
    <s v="ชาย"/>
    <n v="8"/>
    <n v="0"/>
    <s v="นักเรียน"/>
    <s v="138"/>
    <x v="12"/>
    <x v="279"/>
    <x v="68"/>
    <x v="17"/>
    <s v="เสลภูมิ"/>
    <d v="2020-09-23T00:00:00"/>
    <d v="2020-09-28T00:00:00"/>
    <m/>
    <d v="2020-01-05T00:00:00"/>
    <x v="10"/>
    <n v="38"/>
  </r>
  <r>
    <n v="16013"/>
    <s v="66.Dengue fever"/>
    <s v="พีรวิชญ์ พวงศรี"/>
    <s v="5303594"/>
    <s v="ชาย"/>
    <n v="10"/>
    <n v="0"/>
    <s v="นักเรียน"/>
    <s v="33"/>
    <x v="6"/>
    <x v="115"/>
    <x v="67"/>
    <x v="11"/>
    <s v="ปทุมรัตต์"/>
    <d v="2020-03-30T00:00:00"/>
    <d v="2020-04-01T00:00:00"/>
    <m/>
    <d v="2020-01-05T00:00:00"/>
    <x v="17"/>
    <n v="13"/>
  </r>
  <r>
    <n v="25993"/>
    <s v="66.Dengue fever"/>
    <s v="พีระพงษ์ แก้วจันดา"/>
    <s v="185034"/>
    <s v="ชาย"/>
    <n v="10"/>
    <n v="4"/>
    <s v="นักเรียน"/>
    <s v="41"/>
    <x v="13"/>
    <x v="382"/>
    <x v="6"/>
    <x v="5"/>
    <s v="โพนทอง"/>
    <d v="2020-07-01T00:00:00"/>
    <d v="2020-07-04T00:00:00"/>
    <m/>
    <d v="2020-01-05T00:00:00"/>
    <x v="7"/>
    <n v="26"/>
  </r>
  <r>
    <n v="28489"/>
    <s v="66.Dengue fever"/>
    <s v="พุชิตา อินธิแสง"/>
    <s v="000172171"/>
    <s v="หญิง"/>
    <n v="15"/>
    <n v="6"/>
    <s v="นักเรียน"/>
    <s v="31"/>
    <x v="6"/>
    <x v="134"/>
    <x v="147"/>
    <x v="17"/>
    <s v="เสลภูมิ"/>
    <d v="2020-07-17T00:00:00"/>
    <d v="2020-07-22T00:00:00"/>
    <m/>
    <d v="2020-01-05T00:00:00"/>
    <x v="11"/>
    <n v="28"/>
  </r>
  <r>
    <n v="34093"/>
    <s v="66.Dengue fever"/>
    <s v="พุฒินันท์ เขตเจริญ"/>
    <s v="276209"/>
    <s v="ชาย"/>
    <n v="32"/>
    <n v="1"/>
    <s v="รับจ้าง,กรรมกร"/>
    <s v="179"/>
    <x v="14"/>
    <x v="207"/>
    <x v="13"/>
    <x v="3"/>
    <s v="ร้อยเอ็ด"/>
    <d v="2020-08-17T00:00:00"/>
    <d v="2020-08-21T00:00:00"/>
    <m/>
    <d v="2020-01-05T00:00:00"/>
    <x v="21"/>
    <n v="33"/>
  </r>
  <r>
    <n v="44745"/>
    <s v="66.Dengue fever"/>
    <s v="พุทธินันท์ นามบุตร"/>
    <s v="550167325"/>
    <s v="ชาย"/>
    <n v="9"/>
    <n v="10"/>
    <s v="นักเรียน"/>
    <s v="70"/>
    <x v="9"/>
    <x v="209"/>
    <x v="102"/>
    <x v="1"/>
    <s v="สุวรรณภูมิ"/>
    <d v="2020-10-30T00:00:00"/>
    <d v="2020-11-02T00:00:00"/>
    <m/>
    <d v="2020-01-05T00:00:00"/>
    <x v="41"/>
    <n v="43"/>
  </r>
  <r>
    <n v="22793"/>
    <s v="66.Dengue fever"/>
    <s v="ฟ้าใส ศรีประดู่"/>
    <s v="5303755"/>
    <s v="หญิง"/>
    <n v="10"/>
    <n v="0"/>
    <s v="นักเรียน"/>
    <s v="98"/>
    <x v="5"/>
    <x v="302"/>
    <x v="123"/>
    <x v="11"/>
    <s v="ปทุมรัตต์"/>
    <d v="2020-06-07T00:00:00"/>
    <d v="2020-06-11T00:00:00"/>
    <m/>
    <d v="2020-01-05T00:00:00"/>
    <x v="35"/>
    <n v="23"/>
  </r>
  <r>
    <n v="26395"/>
    <s v="66.Dengue fever"/>
    <s v="ภคนนท์ พลนันท์"/>
    <s v="751525"/>
    <s v="ชาย"/>
    <n v="12"/>
    <n v="4"/>
    <s v="นักเรียน"/>
    <s v="98"/>
    <x v="11"/>
    <x v="65"/>
    <x v="50"/>
    <x v="3"/>
    <s v="ร้อยเอ็ด"/>
    <d v="2020-06-23T00:00:00"/>
    <d v="2020-06-30T00:00:00"/>
    <m/>
    <d v="2020-01-05T00:00:00"/>
    <x v="7"/>
    <n v="25"/>
  </r>
  <r>
    <n v="26464"/>
    <s v="66.Dengue fever"/>
    <s v="ภณ ศรีเจริญ"/>
    <s v="5900924"/>
    <s v="ชาย"/>
    <n v="11"/>
    <n v="6"/>
    <s v="นักเรียน"/>
    <s v="30"/>
    <x v="13"/>
    <x v="190"/>
    <x v="2"/>
    <x v="2"/>
    <s v="โพธิ์ชัย"/>
    <d v="2020-07-04T00:00:00"/>
    <d v="2020-07-04T00:00:00"/>
    <m/>
    <d v="2020-01-05T00:00:00"/>
    <x v="7"/>
    <n v="26"/>
  </r>
  <r>
    <n v="34675"/>
    <s v="66.Dengue fever"/>
    <s v="ภัณฑิรา นนท์เถื่อน"/>
    <s v="6300982"/>
    <s v="หญิง"/>
    <n v="8"/>
    <n v="0"/>
    <s v="นักเรียน"/>
    <s v="205"/>
    <x v="8"/>
    <x v="49"/>
    <x v="39"/>
    <x v="11"/>
    <s v="ปทุมรัตต์"/>
    <d v="2020-08-24T00:00:00"/>
    <d v="2020-08-27T00:00:00"/>
    <m/>
    <d v="2020-01-05T00:00:00"/>
    <x v="2"/>
    <n v="34"/>
  </r>
  <r>
    <n v="25340"/>
    <s v="66.Dengue fever"/>
    <s v="ภัทรนันท์ อาจเชียงตุง"/>
    <m/>
    <s v="หญิง"/>
    <n v="4"/>
    <n v="0"/>
    <s v="ไม่ทราบอาชีพ/ในปกครอง"/>
    <s v="198"/>
    <x v="5"/>
    <x v="389"/>
    <x v="145"/>
    <x v="17"/>
    <s v="เสลภูมิ"/>
    <d v="2020-06-24T00:00:00"/>
    <d v="2020-06-29T00:00:00"/>
    <m/>
    <d v="2020-01-05T00:00:00"/>
    <x v="7"/>
    <n v="25"/>
  </r>
  <r>
    <n v="39246"/>
    <s v="66.Dengue fever"/>
    <s v="ภัทรพล  พันธุ"/>
    <s v="59195"/>
    <s v="ชาย"/>
    <n v="18"/>
    <n v="0"/>
    <s v="นักเรียน"/>
    <s v="17"/>
    <x v="9"/>
    <x v="162"/>
    <x v="59"/>
    <x v="13"/>
    <s v="อาจสามารถ"/>
    <d v="2020-09-03T00:00:00"/>
    <d v="2020-09-08T00:00:00"/>
    <m/>
    <d v="2020-01-05T00:00:00"/>
    <x v="5"/>
    <n v="35"/>
  </r>
  <r>
    <n v="6630"/>
    <s v="66.Dengue fever"/>
    <s v="ภัทรพล กลางพรม"/>
    <m/>
    <s v="ชาย"/>
    <n v="13"/>
    <n v="0"/>
    <s v="นักเรียน"/>
    <s v="62"/>
    <x v="13"/>
    <x v="313"/>
    <x v="131"/>
    <x v="17"/>
    <s v="เสลภูมิ"/>
    <d v="2020-02-03T00:00:00"/>
    <d v="2020-02-05T00:00:00"/>
    <m/>
    <d v="2020-01-05T00:00:00"/>
    <x v="29"/>
    <n v="5"/>
  </r>
  <r>
    <n v="26393"/>
    <s v="66.Dengue fever"/>
    <s v="ภัทรภร บุตรแสน"/>
    <s v="719583"/>
    <s v="หญิง"/>
    <n v="11"/>
    <n v="6"/>
    <s v="นักเรียน"/>
    <s v="23"/>
    <x v="0"/>
    <x v="183"/>
    <x v="90"/>
    <x v="10"/>
    <s v="ร้อยเอ็ด"/>
    <d v="2020-06-28T00:00:00"/>
    <d v="2020-07-02T00:00:00"/>
    <m/>
    <d v="2020-01-05T00:00:00"/>
    <x v="7"/>
    <n v="26"/>
  </r>
  <r>
    <n v="30801"/>
    <s v="66.Dengue fever"/>
    <s v="ภัทรรมณ พลศรี"/>
    <s v="538642"/>
    <s v="หญิง"/>
    <n v="15"/>
    <n v="0"/>
    <s v="นักเรียน"/>
    <s v="11/1"/>
    <x v="1"/>
    <x v="33"/>
    <x v="21"/>
    <x v="3"/>
    <s v="ร้อยเอ็ด"/>
    <d v="2020-07-31T00:00:00"/>
    <d v="2020-08-02T00:00:00"/>
    <m/>
    <d v="2020-01-05T00:00:00"/>
    <x v="26"/>
    <n v="30"/>
  </r>
  <r>
    <n v="26800"/>
    <s v="66.Dengue fever"/>
    <s v="ภัทรลภา เสียงวังเวง"/>
    <s v="520014025"/>
    <s v="หญิง"/>
    <n v="40"/>
    <n v="8"/>
    <s v="เกษตร"/>
    <s v="4 รณชัย ซ.37"/>
    <x v="13"/>
    <x v="116"/>
    <x v="21"/>
    <x v="3"/>
    <s v="จุรีเวช"/>
    <d v="2020-07-06T00:00:00"/>
    <d v="2020-07-06T00:00:00"/>
    <m/>
    <d v="2020-01-05T00:00:00"/>
    <x v="12"/>
    <n v="27"/>
  </r>
  <r>
    <n v="18268"/>
    <s v="66.Dengue fever"/>
    <s v="ภัทรวดี มะโนธรรม"/>
    <s v="000143958"/>
    <s v="หญิง"/>
    <n v="28"/>
    <n v="10"/>
    <s v="รับจ้าง,กรรมกร"/>
    <s v="139"/>
    <x v="9"/>
    <x v="461"/>
    <x v="36"/>
    <x v="5"/>
    <s v="โพนทอง"/>
    <d v="2020-04-26T00:00:00"/>
    <d v="2020-04-29T00:00:00"/>
    <m/>
    <d v="2020-01-05T00:00:00"/>
    <x v="27"/>
    <n v="17"/>
  </r>
  <r>
    <n v="10086"/>
    <s v="66.Dengue fever"/>
    <s v="ภัทรวรินทร์ พืชชนะเงิน"/>
    <s v="500135189"/>
    <s v="หญิง"/>
    <n v="12"/>
    <n v="11"/>
    <s v="นักเรียน"/>
    <s v="90"/>
    <x v="14"/>
    <x v="70"/>
    <x v="1"/>
    <x v="1"/>
    <s v="สุวรรณภูมิ"/>
    <d v="2020-01-18T00:00:00"/>
    <d v="2020-01-22T00:00:00"/>
    <m/>
    <d v="2020-01-05T00:00:00"/>
    <x v="38"/>
    <n v="2"/>
  </r>
  <r>
    <n v="27819"/>
    <s v="66.Dengue fever"/>
    <s v="ภัทรสิการณ์ ปากหวาน"/>
    <s v="000211850"/>
    <s v="หญิง"/>
    <n v="3"/>
    <n v="3"/>
    <s v="ไม่ทราบอาชีพ/ในปกครอง"/>
    <s v="19"/>
    <x v="14"/>
    <x v="385"/>
    <x v="138"/>
    <x v="17"/>
    <s v="เสลภูมิ"/>
    <d v="2020-07-13T00:00:00"/>
    <d v="2020-07-16T00:00:00"/>
    <m/>
    <d v="2020-01-05T00:00:00"/>
    <x v="9"/>
    <n v="28"/>
  </r>
  <r>
    <n v="21267"/>
    <s v="66.Dengue fever"/>
    <s v="ภัทราภรณ์ พันธ์ชา"/>
    <s v="5507930"/>
    <s v="หญิง"/>
    <n v="14"/>
    <n v="5"/>
    <s v="นักเรียน"/>
    <s v="135"/>
    <x v="9"/>
    <x v="272"/>
    <x v="79"/>
    <x v="8"/>
    <s v="จตุรพักตรพิมาน"/>
    <d v="2020-05-27T00:00:00"/>
    <d v="2020-05-27T00:00:00"/>
    <m/>
    <d v="2020-01-05T00:00:00"/>
    <x v="1"/>
    <n v="21"/>
  </r>
  <r>
    <n v="29797"/>
    <s v="66.Dengue fever"/>
    <s v="ภัทราวดี บุญดง"/>
    <s v="215904"/>
    <s v="หญิง"/>
    <n v="12"/>
    <n v="10"/>
    <s v="นักเรียน"/>
    <s v="25"/>
    <x v="13"/>
    <x v="382"/>
    <x v="6"/>
    <x v="5"/>
    <s v="โพนทอง"/>
    <d v="2020-07-25T00:00:00"/>
    <d v="2020-07-29T00:00:00"/>
    <m/>
    <d v="2020-01-05T00:00:00"/>
    <x v="18"/>
    <n v="29"/>
  </r>
  <r>
    <n v="25210"/>
    <s v="66.Dengue fever"/>
    <s v="ภัทริน ประทุมชาติ"/>
    <s v="164929"/>
    <s v="หญิง"/>
    <n v="16"/>
    <n v="0"/>
    <s v="นักเรียน"/>
    <s v="15"/>
    <x v="16"/>
    <x v="40"/>
    <x v="32"/>
    <x v="5"/>
    <s v="โพนทอง"/>
    <d v="2020-06-28T00:00:00"/>
    <d v="2020-06-29T00:00:00"/>
    <m/>
    <d v="2020-01-05T00:00:00"/>
    <x v="7"/>
    <n v="26"/>
  </r>
  <r>
    <n v="27463"/>
    <s v="66.Dengue fever"/>
    <s v="ภาณุพงศ์ แสงอรุณ"/>
    <s v="884771"/>
    <s v="ชาย"/>
    <n v="8"/>
    <n v="1"/>
    <s v="นักเรียน"/>
    <s v="24"/>
    <x v="11"/>
    <x v="387"/>
    <x v="86"/>
    <x v="3"/>
    <s v="ร้อยเอ็ด"/>
    <d v="2020-07-08T00:00:00"/>
    <d v="2020-07-13T00:00:00"/>
    <m/>
    <d v="2020-01-05T00:00:00"/>
    <x v="9"/>
    <n v="27"/>
  </r>
  <r>
    <n v="33796"/>
    <s v="66.Dengue fever"/>
    <s v="ภาณุมาศ รัตนพรหมรินทร์"/>
    <s v="630004533"/>
    <s v="หญิง"/>
    <n v="26"/>
    <n v="9"/>
    <s v="รับจ้าง,กรรมกร"/>
    <s v="95"/>
    <x v="13"/>
    <x v="223"/>
    <x v="108"/>
    <x v="10"/>
    <s v="จุรีเวช"/>
    <d v="2020-08-18T00:00:00"/>
    <d v="2020-08-24T00:00:00"/>
    <m/>
    <d v="2020-01-05T00:00:00"/>
    <x v="2"/>
    <n v="33"/>
  </r>
  <r>
    <n v="39167"/>
    <s v="66.Dengue fever"/>
    <s v="ภานุเดช โลเกตุ"/>
    <s v="87321"/>
    <s v="ชาย"/>
    <n v="13"/>
    <n v="0"/>
    <s v="นักเรียน"/>
    <s v="100"/>
    <x v="9"/>
    <x v="107"/>
    <x v="28"/>
    <x v="13"/>
    <s v="อาจสามารถ"/>
    <d v="2020-08-26T00:00:00"/>
    <d v="2020-08-30T00:00:00"/>
    <m/>
    <d v="2020-01-05T00:00:00"/>
    <x v="13"/>
    <n v="34"/>
  </r>
  <r>
    <n v="17152"/>
    <s v="66.Dengue fever"/>
    <s v="ภาสกร ขันติตะ"/>
    <s v="185475"/>
    <s v="ชาย"/>
    <n v="9"/>
    <n v="6"/>
    <s v="นักเรียน"/>
    <s v="208"/>
    <x v="2"/>
    <x v="422"/>
    <x v="30"/>
    <x v="5"/>
    <s v="โพนทอง"/>
    <d v="2020-04-16T00:00:00"/>
    <d v="2020-04-17T00:00:00"/>
    <m/>
    <d v="2020-01-05T00:00:00"/>
    <x v="28"/>
    <n v="15"/>
  </r>
  <r>
    <n v="29232"/>
    <s v="66.Dengue fever"/>
    <s v="ภูตะวัน อุ่นบาง"/>
    <s v="977239"/>
    <s v="ชาย"/>
    <n v="8"/>
    <n v="9"/>
    <s v="นักเรียน"/>
    <s v="58"/>
    <x v="11"/>
    <x v="35"/>
    <x v="29"/>
    <x v="2"/>
    <s v="ร้อยเอ็ด"/>
    <d v="2020-07-19T00:00:00"/>
    <d v="2020-07-24T00:00:00"/>
    <m/>
    <d v="2020-01-05T00:00:00"/>
    <x v="11"/>
    <n v="29"/>
  </r>
  <r>
    <n v="24892"/>
    <s v="66.Dengue fever"/>
    <s v="ภูมิรัฐศาสตร์ บุญลือ"/>
    <s v="0120003"/>
    <s v="ชาย"/>
    <n v="9"/>
    <n v="10"/>
    <s v="นักเรียน"/>
    <s v="7"/>
    <x v="8"/>
    <x v="68"/>
    <x v="51"/>
    <x v="10"/>
    <s v="ธวัชบุรี"/>
    <d v="2020-06-14T00:00:00"/>
    <d v="2020-06-17T00:00:00"/>
    <m/>
    <d v="2020-01-05T00:00:00"/>
    <x v="4"/>
    <n v="24"/>
  </r>
  <r>
    <n v="21827"/>
    <s v="66.Dengue fever"/>
    <s v="ภูริธาดา ศรีโยธา"/>
    <s v="5405419"/>
    <s v="ชาย"/>
    <n v="10"/>
    <n v="4"/>
    <s v="นักเรียน"/>
    <s v="73"/>
    <x v="10"/>
    <x v="18"/>
    <x v="18"/>
    <x v="8"/>
    <s v="จตุรพักตรพิมาน"/>
    <d v="2020-06-03T00:00:00"/>
    <d v="2020-06-04T00:00:00"/>
    <m/>
    <d v="2020-01-05T00:00:00"/>
    <x v="8"/>
    <n v="22"/>
  </r>
  <r>
    <n v="25579"/>
    <s v="66.Dengue fever"/>
    <s v="ภูริภัทร วงษ์หงษ์"/>
    <s v="470000972"/>
    <s v="ชาย"/>
    <n v="16"/>
    <n v="4"/>
    <s v="นักเรียน"/>
    <s v="72"/>
    <x v="6"/>
    <x v="41"/>
    <x v="33"/>
    <x v="9"/>
    <s v="พนมไพร"/>
    <d v="2020-06-27T00:00:00"/>
    <d v="2020-06-30T00:00:00"/>
    <m/>
    <d v="2020-01-05T00:00:00"/>
    <x v="7"/>
    <n v="25"/>
  </r>
  <r>
    <n v="30240"/>
    <s v="66.Dengue fever"/>
    <s v="ภูวิศ คุ้มวงษ์ทวีกูล"/>
    <s v="1131726"/>
    <s v="ชาย"/>
    <n v="1"/>
    <n v="4"/>
    <s v="ไม่ทราบอาชีพ/ในปกครอง"/>
    <s v="93"/>
    <x v="8"/>
    <x v="496"/>
    <x v="65"/>
    <x v="19"/>
    <s v="ร้อยเอ็ด"/>
    <d v="2020-07-24T00:00:00"/>
    <d v="2020-07-28T00:00:00"/>
    <m/>
    <d v="2020-01-05T00:00:00"/>
    <x v="18"/>
    <n v="29"/>
  </r>
  <r>
    <n v="25533"/>
    <s v="66.Dengue fever"/>
    <s v="ภูสิทธิ์ ประสาร"/>
    <s v="580185963"/>
    <s v="ชาย"/>
    <n v="5"/>
    <n v="10"/>
    <s v="นักเรียน"/>
    <s v="11"/>
    <x v="0"/>
    <x v="83"/>
    <x v="42"/>
    <x v="1"/>
    <s v="สุวรรณภูมิ"/>
    <d v="2020-06-25T00:00:00"/>
    <d v="2020-06-26T00:00:00"/>
    <m/>
    <d v="2020-01-05T00:00:00"/>
    <x v="15"/>
    <n v="25"/>
  </r>
  <r>
    <n v="27096"/>
    <s v="66.Dengue fever"/>
    <s v="มณินทร สิมลี"/>
    <s v="886206"/>
    <s v="หญิง"/>
    <n v="8"/>
    <n v="2"/>
    <s v="นักเรียน"/>
    <s v="264"/>
    <x v="12"/>
    <x v="50"/>
    <x v="40"/>
    <x v="11"/>
    <s v="ร้อยเอ็ด"/>
    <d v="2020-07-04T00:00:00"/>
    <d v="2020-07-09T00:00:00"/>
    <m/>
    <d v="2020-01-05T00:00:00"/>
    <x v="12"/>
    <n v="26"/>
  </r>
  <r>
    <n v="25667"/>
    <s v="66.Dengue fever"/>
    <s v="มะนูญ ไชยบูรณ์"/>
    <s v="45000958"/>
    <s v="ชาย"/>
    <n v="58"/>
    <n v="6"/>
    <s v="เกษตร"/>
    <s v="68/1"/>
    <x v="13"/>
    <x v="195"/>
    <x v="20"/>
    <x v="9"/>
    <s v="พนมไพร"/>
    <d v="2020-06-20T00:00:00"/>
    <d v="2020-06-23T00:00:00"/>
    <m/>
    <d v="2020-01-05T00:00:00"/>
    <x v="15"/>
    <n v="24"/>
  </r>
  <r>
    <n v="22619"/>
    <s v="66.Dengue fever"/>
    <s v="มัณฑนา เศษโถ"/>
    <s v="848892"/>
    <s v="หญิง"/>
    <n v="8"/>
    <n v="10"/>
    <s v="นักเรียน"/>
    <s v="31"/>
    <x v="11"/>
    <x v="189"/>
    <x v="1"/>
    <x v="1"/>
    <s v="ร้อยเอ็ด"/>
    <d v="2020-06-04T00:00:00"/>
    <d v="2020-06-06T00:00:00"/>
    <m/>
    <d v="2020-01-05T00:00:00"/>
    <x v="8"/>
    <n v="22"/>
  </r>
  <r>
    <n v="19976"/>
    <s v="66.Dengue fever"/>
    <s v="มัทษา หมอกมืด"/>
    <s v="5503948"/>
    <s v="หญิง"/>
    <n v="8"/>
    <n v="1"/>
    <s v="นักเรียน"/>
    <s v="8"/>
    <x v="9"/>
    <x v="272"/>
    <x v="79"/>
    <x v="8"/>
    <s v="จตุรพักตรพิมาน"/>
    <d v="2020-05-13T00:00:00"/>
    <d v="2020-05-16T00:00:00"/>
    <m/>
    <d v="2020-01-05T00:00:00"/>
    <x v="22"/>
    <n v="19"/>
  </r>
  <r>
    <n v="31075"/>
    <s v="66.Dengue fever"/>
    <s v="มาลินี นรชาญ"/>
    <m/>
    <s v="หญิง"/>
    <n v="27"/>
    <n v="0"/>
    <s v="รับจ้าง,กรรมกร"/>
    <s v="223"/>
    <x v="13"/>
    <x v="430"/>
    <x v="76"/>
    <x v="8"/>
    <s v="ร้อยเอ็ดธนบุรี"/>
    <d v="2020-07-18T00:00:00"/>
    <d v="2020-07-19T00:00:00"/>
    <m/>
    <d v="2020-01-05T00:00:00"/>
    <x v="11"/>
    <n v="28"/>
  </r>
  <r>
    <n v="33330"/>
    <s v="66.Dengue fever"/>
    <s v="มุธิตา แฉ่สูงเนิน"/>
    <s v="1120167"/>
    <s v="หญิง"/>
    <n v="1"/>
    <n v="9"/>
    <s v="ไม่ทราบอาชีพ/ในปกครอง"/>
    <s v="173"/>
    <x v="10"/>
    <x v="497"/>
    <x v="61"/>
    <x v="10"/>
    <s v="ร้อยเอ็ด"/>
    <d v="2020-08-16T00:00:00"/>
    <d v="2020-08-19T00:00:00"/>
    <m/>
    <d v="2020-01-05T00:00:00"/>
    <x v="21"/>
    <n v="33"/>
  </r>
  <r>
    <n v="28073"/>
    <s v="66.Dengue fever"/>
    <s v="ยงยุทธ บุตรดา"/>
    <s v="4906114"/>
    <s v="ชาย"/>
    <n v="22"/>
    <n v="1"/>
    <s v="รับจ้าง,กรรมกร"/>
    <s v="109"/>
    <x v="15"/>
    <x v="498"/>
    <x v="13"/>
    <x v="0"/>
    <s v="หนองพอก"/>
    <d v="2020-07-12T00:00:00"/>
    <d v="2020-07-17T00:00:00"/>
    <m/>
    <d v="2020-01-05T00:00:00"/>
    <x v="9"/>
    <n v="28"/>
  </r>
  <r>
    <n v="30969"/>
    <s v="66.Dengue fever"/>
    <s v="ยวนจิตร บุญคล้อย"/>
    <s v="000053506"/>
    <s v="หญิง"/>
    <n v="29"/>
    <n v="4"/>
    <s v="รับจ้าง,กรรมกร"/>
    <s v="106"/>
    <x v="0"/>
    <x v="452"/>
    <x v="148"/>
    <x v="17"/>
    <s v="เสลภูมิ"/>
    <d v="2020-08-06T00:00:00"/>
    <d v="2020-08-06T00:00:00"/>
    <m/>
    <d v="2020-01-05T00:00:00"/>
    <x v="26"/>
    <n v="31"/>
  </r>
  <r>
    <n v="36145"/>
    <s v="66.Dengue fever"/>
    <s v="ยศวรุตม์ อังกาบ"/>
    <s v="000010889"/>
    <s v="ชาย"/>
    <n v="14"/>
    <n v="2"/>
    <s v="นักเรียน"/>
    <s v="136"/>
    <x v="5"/>
    <x v="5"/>
    <x v="5"/>
    <x v="4"/>
    <s v="ทุ่งเขาหลวง"/>
    <d v="2020-09-06T00:00:00"/>
    <d v="2020-09-07T00:00:00"/>
    <m/>
    <d v="2020-01-05T00:00:00"/>
    <x v="5"/>
    <n v="36"/>
  </r>
  <r>
    <n v="7404"/>
    <s v="66.Dengue fever"/>
    <s v="ยิ่งลักษณ์ บริกุล"/>
    <s v="913557"/>
    <s v="หญิง"/>
    <n v="8"/>
    <n v="8"/>
    <s v="นักเรียน"/>
    <s v="147"/>
    <x v="12"/>
    <x v="499"/>
    <x v="37"/>
    <x v="10"/>
    <s v="ร้อยเอ็ด"/>
    <d v="2020-01-28T00:00:00"/>
    <d v="2020-02-01T00:00:00"/>
    <m/>
    <d v="2020-01-05T00:00:00"/>
    <x v="44"/>
    <n v="4"/>
  </r>
  <r>
    <n v="20683"/>
    <s v="66.Dengue fever"/>
    <s v="ยุติธรรม บัวใหญ่"/>
    <s v="0096197"/>
    <s v="ชาย"/>
    <n v="13"/>
    <n v="4"/>
    <s v="นักเรียน"/>
    <s v="76"/>
    <x v="6"/>
    <x v="99"/>
    <x v="46"/>
    <x v="10"/>
    <s v="ธวัชบุรี"/>
    <d v="2020-05-20T00:00:00"/>
    <d v="2020-05-20T00:00:00"/>
    <m/>
    <d v="2020-01-05T00:00:00"/>
    <x v="6"/>
    <n v="20"/>
  </r>
  <r>
    <n v="37040"/>
    <s v="66.Dengue fever"/>
    <s v="ยุทธนา วันภูงา"/>
    <s v="530159480"/>
    <s v="ชาย"/>
    <n v="16"/>
    <n v="4"/>
    <s v="นักเรียน"/>
    <s v="265"/>
    <x v="8"/>
    <x v="10"/>
    <x v="10"/>
    <x v="1"/>
    <s v="สุวรรณภูมิ"/>
    <d v="2020-09-07T00:00:00"/>
    <d v="2020-09-09T00:00:00"/>
    <m/>
    <d v="2020-01-05T00:00:00"/>
    <x v="5"/>
    <n v="36"/>
  </r>
  <r>
    <n v="31299"/>
    <s v="66.Dengue fever"/>
    <s v="ยุพเรศ หนุนเจริญ"/>
    <s v="714622"/>
    <s v="หญิง"/>
    <n v="20"/>
    <n v="0"/>
    <s v="รับจ้าง,กรรมกร"/>
    <s v="109"/>
    <x v="5"/>
    <x v="140"/>
    <x v="82"/>
    <x v="14"/>
    <s v="ร้อยเอ็ด"/>
    <d v="2020-07-30T00:00:00"/>
    <d v="2020-08-01T00:00:00"/>
    <m/>
    <d v="2020-01-05T00:00:00"/>
    <x v="18"/>
    <n v="30"/>
  </r>
  <r>
    <n v="34186"/>
    <s v="66.Dengue fever"/>
    <s v="ยุพาภรณ์ สุวรรณหาร"/>
    <s v="6004317"/>
    <s v="หญิง"/>
    <n v="30"/>
    <n v="4"/>
    <s v="รับจ้าง,กรรมกร"/>
    <s v="62"/>
    <x v="9"/>
    <x v="213"/>
    <x v="78"/>
    <x v="18"/>
    <s v="ศรีสมเด็จ"/>
    <d v="2020-08-14T00:00:00"/>
    <d v="2020-08-16T00:00:00"/>
    <m/>
    <d v="2020-01-05T00:00:00"/>
    <x v="21"/>
    <n v="32"/>
  </r>
  <r>
    <n v="38083"/>
    <s v="66.Dengue fever"/>
    <s v="ยุพารัตน์ กึกก้อง"/>
    <s v="000137787"/>
    <s v="หญิง"/>
    <n v="30"/>
    <n v="6"/>
    <s v="เกษตร"/>
    <s v="5"/>
    <x v="10"/>
    <x v="500"/>
    <x v="148"/>
    <x v="17"/>
    <s v="เสลภูมิ"/>
    <d v="2020-09-20T00:00:00"/>
    <d v="2020-09-20T00:00:00"/>
    <m/>
    <d v="2020-01-05T00:00:00"/>
    <x v="16"/>
    <n v="38"/>
  </r>
  <r>
    <n v="37679"/>
    <s v="66.Dengue fever"/>
    <s v="ยุพิน ถวิลรักษ์"/>
    <s v="1056736"/>
    <s v="หญิง"/>
    <n v="48"/>
    <n v="6"/>
    <s v="รับจ้าง,กรรมกร"/>
    <s v="547"/>
    <x v="1"/>
    <x v="97"/>
    <x v="34"/>
    <x v="3"/>
    <s v="ร้อยเอ็ด"/>
    <d v="2020-09-12T00:00:00"/>
    <d v="2020-09-16T00:00:00"/>
    <m/>
    <d v="2020-01-05T00:00:00"/>
    <x v="32"/>
    <n v="36"/>
  </r>
  <r>
    <n v="36774"/>
    <s v="66.Dengue fever"/>
    <s v="ยุภาพร วรรณโพธิ์"/>
    <s v="926038"/>
    <s v="หญิง"/>
    <n v="32"/>
    <n v="1"/>
    <s v="ค้าขาย"/>
    <s v="66"/>
    <x v="12"/>
    <x v="501"/>
    <x v="56"/>
    <x v="10"/>
    <s v="ร้อยเอ็ด"/>
    <d v="2020-09-05T00:00:00"/>
    <d v="2020-09-09T00:00:00"/>
    <m/>
    <d v="2020-01-05T00:00:00"/>
    <x v="5"/>
    <n v="35"/>
  </r>
  <r>
    <n v="30946"/>
    <s v="66.Dengue fever"/>
    <s v="ยุภาวดี ศรีทอง"/>
    <s v="965914"/>
    <s v="หญิง"/>
    <n v="33"/>
    <n v="5"/>
    <s v="รับจ้าง,กรรมกร"/>
    <s v="17"/>
    <x v="6"/>
    <x v="31"/>
    <x v="26"/>
    <x v="2"/>
    <s v="ร้อยเอ็ด"/>
    <d v="2020-07-31T00:00:00"/>
    <d v="2020-08-03T00:00:00"/>
    <m/>
    <d v="2020-01-05T00:00:00"/>
    <x v="26"/>
    <n v="30"/>
  </r>
  <r>
    <n v="36103"/>
    <s v="66.Dengue fever"/>
    <s v="รจนา โคตรศรี"/>
    <s v="542426"/>
    <s v="หญิง"/>
    <n v="56"/>
    <n v="9"/>
    <s v="เกษตร"/>
    <s v="37"/>
    <x v="13"/>
    <x v="211"/>
    <x v="103"/>
    <x v="0"/>
    <s v="ร้อยเอ็ด"/>
    <d v="2020-08-29T00:00:00"/>
    <d v="2020-09-02T00:00:00"/>
    <m/>
    <d v="2020-01-05T00:00:00"/>
    <x v="13"/>
    <n v="34"/>
  </r>
  <r>
    <n v="40498"/>
    <s v="66.Dengue fever"/>
    <s v="รชฏ ศูนเจิม"/>
    <s v="7210"/>
    <s v="ชาย"/>
    <n v="17"/>
    <n v="0"/>
    <s v="นักเรียน"/>
    <s v="10"/>
    <x v="13"/>
    <x v="196"/>
    <x v="16"/>
    <x v="7"/>
    <s v="เกษตรวิสัย"/>
    <d v="2020-10-02T00:00:00"/>
    <d v="2020-10-05T00:00:00"/>
    <m/>
    <d v="2020-01-05T00:00:00"/>
    <x v="31"/>
    <n v="39"/>
  </r>
  <r>
    <n v="31119"/>
    <s v="66.Dengue fever"/>
    <s v="รชตะ ผ่องผุดผาด"/>
    <s v="590006210"/>
    <s v="ชาย"/>
    <n v="11"/>
    <n v="0"/>
    <s v="นักเรียน"/>
    <s v="233"/>
    <x v="1"/>
    <x v="177"/>
    <x v="31"/>
    <x v="13"/>
    <s v="จุรีเวช"/>
    <d v="2020-08-03T00:00:00"/>
    <d v="2020-08-08T00:00:00"/>
    <m/>
    <d v="2020-01-05T00:00:00"/>
    <x v="26"/>
    <n v="31"/>
  </r>
  <r>
    <n v="16031"/>
    <s v="66.Dengue fever"/>
    <s v="รชานนท์ พาลี"/>
    <s v="5501548"/>
    <s v="ชาย"/>
    <n v="7"/>
    <n v="11"/>
    <s v="นักเรียน"/>
    <s v="76"/>
    <x v="10"/>
    <x v="55"/>
    <x v="29"/>
    <x v="2"/>
    <s v="โพธิ์ชัย"/>
    <d v="2020-04-01T00:00:00"/>
    <d v="2020-04-01T00:00:00"/>
    <m/>
    <d v="2020-01-05T00:00:00"/>
    <x v="17"/>
    <n v="13"/>
  </r>
  <r>
    <n v="24725"/>
    <s v="66.Dengue fever"/>
    <s v="รณกร ทุมประพันธ์"/>
    <s v="000221699"/>
    <s v="ชาย"/>
    <n v="8"/>
    <n v="0"/>
    <s v="นักเรียน"/>
    <s v="58"/>
    <x v="10"/>
    <x v="149"/>
    <x v="84"/>
    <x v="5"/>
    <s v="โพนทอง"/>
    <d v="2020-06-25T00:00:00"/>
    <d v="2020-06-25T00:00:00"/>
    <m/>
    <d v="2020-01-05T00:00:00"/>
    <x v="15"/>
    <n v="25"/>
  </r>
  <r>
    <n v="37579"/>
    <s v="66.Dengue fever"/>
    <s v="รณกร ภูโพนม่วง"/>
    <s v="5305314"/>
    <s v="ชาย"/>
    <n v="9"/>
    <n v="0"/>
    <s v="นักเรียน"/>
    <s v="130"/>
    <x v="9"/>
    <x v="502"/>
    <x v="15"/>
    <x v="7"/>
    <s v="เกษตรวิสัย"/>
    <d v="2020-09-07T00:00:00"/>
    <d v="2020-09-12T00:00:00"/>
    <m/>
    <d v="2020-01-05T00:00:00"/>
    <x v="5"/>
    <n v="36"/>
  </r>
  <r>
    <n v="32852"/>
    <s v="66.Dengue fever"/>
    <s v="รพีภัทร เทพโสภา"/>
    <s v="630004478"/>
    <s v="ชาย"/>
    <n v="12"/>
    <n v="4"/>
    <s v="นักเรียน"/>
    <s v="40/3"/>
    <x v="23"/>
    <x v="442"/>
    <x v="21"/>
    <x v="3"/>
    <s v="จุรีเวช"/>
    <d v="2020-08-09T00:00:00"/>
    <d v="2020-08-14T00:00:00"/>
    <m/>
    <d v="2020-01-05T00:00:00"/>
    <x v="0"/>
    <n v="32"/>
  </r>
  <r>
    <n v="19964"/>
    <s v="66.Dengue fever"/>
    <s v="รพีภัทร ยงยุทธ"/>
    <s v="000033034"/>
    <s v="ชาย"/>
    <n v="11"/>
    <n v="0"/>
    <s v="นักเรียน"/>
    <s v="101"/>
    <x v="0"/>
    <x v="288"/>
    <x v="83"/>
    <x v="16"/>
    <s v="โพนทราย"/>
    <d v="2020-05-10T00:00:00"/>
    <d v="2020-05-12T00:00:00"/>
    <m/>
    <d v="2020-01-05T00:00:00"/>
    <x v="22"/>
    <n v="19"/>
  </r>
  <r>
    <n v="34933"/>
    <s v="66.Dengue fever"/>
    <s v="รังสิมันต์ เสนบุญมี"/>
    <s v="500140072"/>
    <s v="ชาย"/>
    <n v="19"/>
    <n v="11"/>
    <s v="นักเรียน"/>
    <s v="26"/>
    <x v="0"/>
    <x v="503"/>
    <x v="1"/>
    <x v="1"/>
    <s v="สุวรรณภูมิ"/>
    <d v="2020-08-14T00:00:00"/>
    <d v="2020-08-18T00:00:00"/>
    <m/>
    <d v="2020-01-05T00:00:00"/>
    <x v="21"/>
    <n v="32"/>
  </r>
  <r>
    <n v="34904"/>
    <s v="66.Dengue fever"/>
    <s v="รัชชานนท์ แซ่ซิ้ม"/>
    <s v="6004600"/>
    <s v="ชาย"/>
    <n v="9"/>
    <n v="0"/>
    <s v="นักเรียน"/>
    <s v="8"/>
    <x v="15"/>
    <x v="443"/>
    <x v="62"/>
    <x v="14"/>
    <s v="จังหาร"/>
    <d v="2020-08-26T00:00:00"/>
    <d v="2020-08-30T00:00:00"/>
    <m/>
    <d v="2020-01-05T00:00:00"/>
    <x v="13"/>
    <n v="34"/>
  </r>
  <r>
    <n v="19325"/>
    <s v="66.Dengue fever"/>
    <s v="รัชฎาพร ตรีสอน"/>
    <s v="5013151"/>
    <s v="หญิง"/>
    <n v="8"/>
    <n v="0"/>
    <s v="นักเรียน"/>
    <s v="64"/>
    <x v="5"/>
    <x v="302"/>
    <x v="123"/>
    <x v="11"/>
    <s v="ปทุมรัตต์"/>
    <d v="2020-05-08T00:00:00"/>
    <d v="2020-05-11T00:00:00"/>
    <m/>
    <d v="2020-01-05T00:00:00"/>
    <x v="22"/>
    <n v="18"/>
  </r>
  <r>
    <n v="17270"/>
    <s v="66.Dengue fever"/>
    <s v="รัชฎาพร บังจันทร์"/>
    <s v="730163"/>
    <s v="หญิง"/>
    <n v="27"/>
    <n v="2"/>
    <s v="รับจ้าง,กรรมกร"/>
    <s v="12"/>
    <x v="5"/>
    <x v="313"/>
    <x v="131"/>
    <x v="17"/>
    <s v="ร้อยเอ็ด"/>
    <d v="2020-04-09T00:00:00"/>
    <d v="2020-04-11T00:00:00"/>
    <m/>
    <d v="2020-01-05T00:00:00"/>
    <x v="30"/>
    <n v="14"/>
  </r>
  <r>
    <n v="34360"/>
    <s v="66.Dengue fever"/>
    <s v="รัชฎาวดี จันทร"/>
    <s v="182411"/>
    <s v="หญิง"/>
    <n v="13"/>
    <n v="0"/>
    <s v="นักเรียน"/>
    <s v="19"/>
    <x v="14"/>
    <x v="355"/>
    <x v="44"/>
    <x v="15"/>
    <s v="โพนทอง"/>
    <d v="2020-08-24T00:00:00"/>
    <d v="2020-08-27T00:00:00"/>
    <m/>
    <d v="2020-01-05T00:00:00"/>
    <x v="2"/>
    <n v="34"/>
  </r>
  <r>
    <n v="31537"/>
    <s v="66.Dengue fever"/>
    <s v="รัชนิดา ชัยรัตน์"/>
    <s v="5103834"/>
    <s v="หญิง"/>
    <n v="18"/>
    <n v="1"/>
    <s v="นักเรียน"/>
    <s v="66"/>
    <x v="2"/>
    <x v="420"/>
    <x v="80"/>
    <x v="19"/>
    <s v="เมืองสรวง"/>
    <d v="2020-08-02T00:00:00"/>
    <d v="2020-08-05T00:00:00"/>
    <m/>
    <d v="2020-01-05T00:00:00"/>
    <x v="26"/>
    <n v="31"/>
  </r>
  <r>
    <n v="34568"/>
    <s v="66.Dengue fever"/>
    <s v="รัชนี แก้วดี"/>
    <s v="5502310"/>
    <s v="หญิง"/>
    <n v="34"/>
    <n v="0"/>
    <s v="เกษตร"/>
    <s v="408/1"/>
    <x v="3"/>
    <x v="504"/>
    <x v="81"/>
    <x v="7"/>
    <s v="เกษตรวิสัย"/>
    <d v="2020-08-14T00:00:00"/>
    <d v="2020-08-18T00:00:00"/>
    <m/>
    <d v="2020-01-05T00:00:00"/>
    <x v="21"/>
    <n v="32"/>
  </r>
  <r>
    <n v="17366"/>
    <s v="66.Dengue fever"/>
    <s v="รัชนีพร เชียงสวนจิก"/>
    <s v="795400"/>
    <s v="หญิง"/>
    <n v="9"/>
    <n v="9"/>
    <s v="นักเรียน"/>
    <s v="19"/>
    <x v="11"/>
    <x v="387"/>
    <x v="86"/>
    <x v="3"/>
    <s v="ร้อยเอ็ด"/>
    <d v="2020-04-18T00:00:00"/>
    <d v="2020-04-19T00:00:00"/>
    <m/>
    <d v="2020-01-05T00:00:00"/>
    <x v="20"/>
    <n v="15"/>
  </r>
  <r>
    <n v="18325"/>
    <s v="66.Dengue fever"/>
    <s v="รัฐภูมิ เศรษฐจำนงค์"/>
    <m/>
    <s v="ชาย"/>
    <n v="11"/>
    <n v="0"/>
    <s v="นักเรียน"/>
    <s v="76"/>
    <x v="0"/>
    <x v="107"/>
    <x v="68"/>
    <x v="17"/>
    <s v="เสลภูมิ"/>
    <d v="2020-04-28T00:00:00"/>
    <d v="2020-04-30T00:00:00"/>
    <m/>
    <d v="2020-01-05T00:00:00"/>
    <x v="27"/>
    <n v="17"/>
  </r>
  <r>
    <n v="40493"/>
    <s v="66.Dengue fever"/>
    <s v="รัฐภูมิ คนโทเงิน"/>
    <s v="155798"/>
    <s v="ชาย"/>
    <n v="14"/>
    <n v="0"/>
    <s v="นักเรียน"/>
    <s v="134"/>
    <x v="12"/>
    <x v="505"/>
    <x v="154"/>
    <x v="7"/>
    <s v="เกษตรวิสัย"/>
    <d v="2020-09-30T00:00:00"/>
    <d v="2020-10-02T00:00:00"/>
    <m/>
    <d v="2020-01-05T00:00:00"/>
    <x v="10"/>
    <n v="39"/>
  </r>
  <r>
    <n v="18576"/>
    <s v="66.Dengue fever"/>
    <s v="รัฐภูมิ ดอนมะลา"/>
    <s v="635936"/>
    <s v="ชาย"/>
    <n v="13"/>
    <n v="1"/>
    <s v="นักเรียน"/>
    <s v="86"/>
    <x v="0"/>
    <x v="8"/>
    <x v="8"/>
    <x v="3"/>
    <s v="ร้อยเอ็ด"/>
    <d v="2020-04-24T00:00:00"/>
    <d v="2020-04-27T00:00:00"/>
    <m/>
    <d v="2020-01-05T00:00:00"/>
    <x v="27"/>
    <n v="16"/>
  </r>
  <r>
    <n v="28254"/>
    <s v="66.Dengue fever"/>
    <s v="รัฐภูมิ ศรีจันทร์นวน"/>
    <s v="5508482"/>
    <s v="ชาย"/>
    <n v="14"/>
    <n v="3"/>
    <s v="นักเรียน"/>
    <s v="18"/>
    <x v="2"/>
    <x v="59"/>
    <x v="47"/>
    <x v="8"/>
    <s v="จตุรพักตรพิมาน"/>
    <d v="2020-07-20T00:00:00"/>
    <d v="2020-07-20T00:00:00"/>
    <m/>
    <d v="2020-01-05T00:00:00"/>
    <x v="11"/>
    <n v="29"/>
  </r>
  <r>
    <n v="29856"/>
    <s v="66.Dengue fever"/>
    <s v="รัตนพล สังกะสี"/>
    <s v="000187592"/>
    <s v="ชาย"/>
    <n v="16"/>
    <n v="5"/>
    <s v="นักเรียน"/>
    <s v="57"/>
    <x v="2"/>
    <x v="506"/>
    <x v="138"/>
    <x v="17"/>
    <s v="เสลภูมิ"/>
    <d v="2020-07-29T00:00:00"/>
    <d v="2020-07-29T00:00:00"/>
    <m/>
    <d v="2020-01-05T00:00:00"/>
    <x v="18"/>
    <n v="30"/>
  </r>
  <r>
    <n v="28693"/>
    <s v="66.Dengue fever"/>
    <s v="รัตนาพร โสภา"/>
    <s v="556765"/>
    <s v="หญิง"/>
    <n v="14"/>
    <n v="10"/>
    <s v="นักเรียน"/>
    <s v="81"/>
    <x v="5"/>
    <x v="62"/>
    <x v="3"/>
    <x v="3"/>
    <s v="ร้อยเอ็ด"/>
    <d v="2020-07-14T00:00:00"/>
    <d v="2020-07-17T00:00:00"/>
    <m/>
    <d v="2020-01-05T00:00:00"/>
    <x v="9"/>
    <n v="28"/>
  </r>
  <r>
    <n v="23081"/>
    <s v="66.Dengue fever"/>
    <s v="รัตนาพร จันดาเรือง"/>
    <s v="000017018"/>
    <s v="หญิง"/>
    <n v="9"/>
    <n v="9"/>
    <s v="นักเรียน"/>
    <s v="81"/>
    <x v="13"/>
    <x v="507"/>
    <x v="117"/>
    <x v="4"/>
    <s v="ทุ่งเขาหลวง"/>
    <d v="2020-06-06T00:00:00"/>
    <d v="2020-06-10T00:00:00"/>
    <m/>
    <d v="2020-01-05T00:00:00"/>
    <x v="35"/>
    <n v="22"/>
  </r>
  <r>
    <n v="34578"/>
    <s v="66.Dengue fever"/>
    <s v="รัตนาภรณ์ โบขุนทด"/>
    <s v="5603654"/>
    <s v="หญิง"/>
    <n v="37"/>
    <n v="0"/>
    <s v="เกษตร"/>
    <s v="221"/>
    <x v="14"/>
    <x v="246"/>
    <x v="116"/>
    <x v="7"/>
    <s v="เกษตรวิสัย"/>
    <d v="2020-08-05T00:00:00"/>
    <d v="2020-08-08T00:00:00"/>
    <m/>
    <d v="2020-01-05T00:00:00"/>
    <x v="26"/>
    <n v="31"/>
  </r>
  <r>
    <n v="30750"/>
    <s v="66.Dengue fever"/>
    <s v="รัตนาภรณ์ คำหวาย"/>
    <s v="5804923"/>
    <s v="หญิง"/>
    <n v="11"/>
    <n v="10"/>
    <s v="นักเรียน"/>
    <s v="54"/>
    <x v="14"/>
    <x v="145"/>
    <x v="79"/>
    <x v="8"/>
    <s v="จตุรพักตรพิมาน"/>
    <d v="2020-08-04T00:00:00"/>
    <d v="2020-08-06T00:00:00"/>
    <m/>
    <d v="2020-01-05T00:00:00"/>
    <x v="26"/>
    <n v="31"/>
  </r>
  <r>
    <n v="19908"/>
    <s v="66.Dengue fever"/>
    <s v="รัตนาภรณ์ ช่างศรี"/>
    <s v="89739"/>
    <s v="หญิง"/>
    <n v="26"/>
    <n v="0"/>
    <s v="ข้าราชการ"/>
    <s v="42"/>
    <x v="2"/>
    <x v="16"/>
    <x v="16"/>
    <x v="7"/>
    <s v="เกษตรวิสัย"/>
    <d v="2020-05-10T00:00:00"/>
    <d v="2020-05-13T00:00:00"/>
    <m/>
    <d v="2020-01-05T00:00:00"/>
    <x v="22"/>
    <n v="19"/>
  </r>
  <r>
    <n v="36959"/>
    <s v="66.Dengue fever"/>
    <s v="รัตนาภรณ์ บุญเหลี่ยม"/>
    <s v="5808720"/>
    <s v="หญิง"/>
    <n v="37"/>
    <n v="2"/>
    <s v="เกษตร"/>
    <s v="70"/>
    <x v="13"/>
    <x v="278"/>
    <x v="18"/>
    <x v="8"/>
    <s v="จตุรพักตรพิมาน"/>
    <d v="2020-09-11T00:00:00"/>
    <d v="2020-09-14T00:00:00"/>
    <m/>
    <d v="2020-01-05T00:00:00"/>
    <x v="32"/>
    <n v="36"/>
  </r>
  <r>
    <n v="20050"/>
    <s v="66.Dengue fever"/>
    <s v="รัตนาภรณ์ สำแดงชัย"/>
    <s v="5405957"/>
    <s v="หญิง"/>
    <n v="14"/>
    <n v="7"/>
    <s v="นักเรียน"/>
    <s v="171"/>
    <x v="8"/>
    <x v="508"/>
    <x v="93"/>
    <x v="2"/>
    <s v="โพธิ์ชัย"/>
    <d v="2020-05-12T00:00:00"/>
    <d v="2020-05-16T00:00:00"/>
    <m/>
    <d v="2020-01-05T00:00:00"/>
    <x v="22"/>
    <n v="19"/>
  </r>
  <r>
    <n v="37190"/>
    <s v="66.Dengue fever"/>
    <s v="รามณรงค์ อาจณรงค์"/>
    <s v="5501369"/>
    <s v="ชาย"/>
    <n v="8"/>
    <n v="0"/>
    <s v="นักเรียน"/>
    <s v="44"/>
    <x v="13"/>
    <x v="154"/>
    <x v="141"/>
    <x v="11"/>
    <s v="ปทุมรัตต์"/>
    <d v="2020-09-10T00:00:00"/>
    <d v="2020-09-14T00:00:00"/>
    <m/>
    <d v="2020-01-05T00:00:00"/>
    <x v="32"/>
    <n v="36"/>
  </r>
  <r>
    <n v="26807"/>
    <s v="66.Dengue fever"/>
    <s v="รินรดา ปังสี"/>
    <s v="5800314"/>
    <s v="หญิง"/>
    <n v="24"/>
    <n v="0"/>
    <s v="เกษตร"/>
    <s v="309"/>
    <x v="5"/>
    <x v="370"/>
    <x v="40"/>
    <x v="11"/>
    <s v="ปทุมรัตต์"/>
    <d v="2020-07-06T00:00:00"/>
    <d v="2020-07-10T00:00:00"/>
    <m/>
    <d v="2020-01-05T00:00:00"/>
    <x v="12"/>
    <n v="27"/>
  </r>
  <r>
    <n v="11117"/>
    <s v="66.Dengue fever"/>
    <s v="รินรดา พลรัตน์"/>
    <s v="218778"/>
    <s v="หญิง"/>
    <n v="20"/>
    <n v="8"/>
    <s v="นักเรียน"/>
    <s v="42"/>
    <x v="10"/>
    <x v="119"/>
    <x v="74"/>
    <x v="13"/>
    <s v="ร้อยเอ็ด"/>
    <d v="2020-02-16T00:00:00"/>
    <d v="2020-02-17T00:00:00"/>
    <m/>
    <d v="2020-01-05T00:00:00"/>
    <x v="33"/>
    <n v="7"/>
  </r>
  <r>
    <n v="30735"/>
    <s v="66.Dengue fever"/>
    <s v="รินรดา ภาประเวช"/>
    <s v="000018634"/>
    <s v="หญิง"/>
    <n v="7"/>
    <n v="4"/>
    <s v="นักเรียน"/>
    <s v="34"/>
    <x v="2"/>
    <x v="88"/>
    <x v="5"/>
    <x v="4"/>
    <s v="ทุ่งเขาหลวง"/>
    <d v="2020-08-03T00:00:00"/>
    <d v="2020-08-06T00:00:00"/>
    <m/>
    <d v="2020-01-05T00:00:00"/>
    <x v="26"/>
    <n v="31"/>
  </r>
  <r>
    <n v="20831"/>
    <s v="66.Dengue fever"/>
    <s v="รินรดา อาสาราช"/>
    <s v="000232984"/>
    <s v="หญิง"/>
    <n v="4"/>
    <n v="6"/>
    <s v="ไม่ทราบอาชีพ/ในปกครอง"/>
    <s v="48"/>
    <x v="15"/>
    <x v="509"/>
    <x v="128"/>
    <x v="5"/>
    <s v="โพนทอง"/>
    <d v="2020-05-20T00:00:00"/>
    <d v="2020-05-25T00:00:00"/>
    <m/>
    <d v="2020-01-05T00:00:00"/>
    <x v="1"/>
    <n v="20"/>
  </r>
  <r>
    <n v="32346"/>
    <s v="66.Dengue fever"/>
    <s v="รุ่งโรจน์ เวียงสมุทร"/>
    <s v="6000048"/>
    <s v="ชาย"/>
    <n v="15"/>
    <n v="10"/>
    <s v="นักเรียน"/>
    <s v="184"/>
    <x v="8"/>
    <x v="54"/>
    <x v="24"/>
    <x v="6"/>
    <s v="เชียงขวัญ"/>
    <d v="2020-08-13T00:00:00"/>
    <d v="2020-08-17T00:00:00"/>
    <m/>
    <d v="2020-01-05T00:00:00"/>
    <x v="21"/>
    <n v="32"/>
  </r>
  <r>
    <n v="28933"/>
    <s v="66.Dengue fever"/>
    <s v="รุ่งรดา อินทร์ใส"/>
    <s v="1172954"/>
    <s v="หญิง"/>
    <n v="13"/>
    <n v="7"/>
    <s v="นักเรียน"/>
    <s v="57"/>
    <x v="12"/>
    <x v="510"/>
    <x v="22"/>
    <x v="10"/>
    <s v="ร้อยเอ็ด"/>
    <d v="2020-07-16T00:00:00"/>
    <d v="2020-07-17T00:00:00"/>
    <m/>
    <d v="2020-01-05T00:00:00"/>
    <x v="9"/>
    <n v="28"/>
  </r>
  <r>
    <n v="37041"/>
    <s v="66.Dengue fever"/>
    <s v="ลภัสรดา สามิบัติ"/>
    <s v="550171787"/>
    <s v="หญิง"/>
    <n v="7"/>
    <n v="11"/>
    <s v="นักเรียน"/>
    <s v="71"/>
    <x v="2"/>
    <x v="466"/>
    <x v="4"/>
    <x v="1"/>
    <s v="สุวรรณภูมิ"/>
    <d v="2020-09-05T00:00:00"/>
    <d v="2020-09-09T00:00:00"/>
    <m/>
    <d v="2020-01-05T00:00:00"/>
    <x v="5"/>
    <n v="35"/>
  </r>
  <r>
    <n v="29224"/>
    <s v="66.Dengue fever"/>
    <s v="ลลิตา นามิสา"/>
    <s v="166899"/>
    <s v="หญิง"/>
    <n v="27"/>
    <n v="1"/>
    <s v="เกษตร"/>
    <s v="82"/>
    <x v="5"/>
    <x v="62"/>
    <x v="3"/>
    <x v="3"/>
    <s v="ร้อยเอ็ด"/>
    <d v="2020-07-21T00:00:00"/>
    <d v="2020-07-24T00:00:00"/>
    <m/>
    <d v="2020-01-05T00:00:00"/>
    <x v="11"/>
    <n v="29"/>
  </r>
  <r>
    <n v="20002"/>
    <s v="66.Dengue fever"/>
    <s v="ละมุล วินทะไชย"/>
    <s v="333061"/>
    <s v="หญิง"/>
    <n v="35"/>
    <n v="1"/>
    <s v="รับจ้าง,กรรมกร"/>
    <s v="16"/>
    <x v="13"/>
    <x v="511"/>
    <x v="55"/>
    <x v="3"/>
    <s v="ร้อยเอ็ด"/>
    <d v="2020-05-12T00:00:00"/>
    <d v="2020-05-15T00:00:00"/>
    <m/>
    <d v="2020-01-05T00:00:00"/>
    <x v="22"/>
    <n v="19"/>
  </r>
  <r>
    <n v="19767"/>
    <s v="66.Dengue fever"/>
    <s v="ลักขณา โพนทัน"/>
    <m/>
    <s v="หญิง"/>
    <n v="23"/>
    <n v="0"/>
    <s v="รับจ้าง,กรรมกร"/>
    <s v="99"/>
    <x v="13"/>
    <x v="512"/>
    <x v="147"/>
    <x v="17"/>
    <s v="เสลภูมิ"/>
    <d v="2020-05-13T00:00:00"/>
    <d v="2020-05-14T00:00:00"/>
    <m/>
    <d v="2020-01-05T00:00:00"/>
    <x v="22"/>
    <n v="19"/>
  </r>
  <r>
    <n v="32147"/>
    <s v="66.Dengue fever"/>
    <s v="ลาภิสรา น้อยหลุบเลา"/>
    <s v="5604210"/>
    <s v="หญิง"/>
    <n v="7"/>
    <n v="0"/>
    <s v="นักเรียน"/>
    <s v="84"/>
    <x v="10"/>
    <x v="30"/>
    <x v="25"/>
    <x v="11"/>
    <s v="เกษตรวิสัย"/>
    <d v="2020-07-23T00:00:00"/>
    <d v="2020-07-26T00:00:00"/>
    <m/>
    <d v="2020-01-05T00:00:00"/>
    <x v="18"/>
    <n v="29"/>
  </r>
  <r>
    <n v="36323"/>
    <s v="66.Dengue fever"/>
    <s v="ลำไย มาโยธา"/>
    <m/>
    <s v="หญิง"/>
    <n v="36"/>
    <n v="0"/>
    <s v="รับจ้าง,กรรมกร"/>
    <s v="23"/>
    <x v="2"/>
    <x v="114"/>
    <x v="36"/>
    <x v="17"/>
    <s v="เสลภูมิ"/>
    <d v="2020-08-27T00:00:00"/>
    <d v="2020-08-30T00:00:00"/>
    <m/>
    <d v="2020-01-05T00:00:00"/>
    <x v="13"/>
    <n v="34"/>
  </r>
  <r>
    <n v="32406"/>
    <s v="66.Dengue fever"/>
    <s v="วงศธร สตีวาร์ค"/>
    <s v="000080289"/>
    <s v="ชาย"/>
    <n v="17"/>
    <n v="5"/>
    <s v="นักเรียน"/>
    <s v="143"/>
    <x v="14"/>
    <x v="513"/>
    <x v="155"/>
    <x v="17"/>
    <s v="เสลภูมิ"/>
    <d v="2020-08-11T00:00:00"/>
    <d v="2020-08-15T00:00:00"/>
    <m/>
    <d v="2020-01-05T00:00:00"/>
    <x v="0"/>
    <n v="32"/>
  </r>
  <r>
    <n v="23564"/>
    <s v="66.Dengue fever"/>
    <s v="วชรพล บุญสินพร้อม"/>
    <m/>
    <s v="ชาย"/>
    <n v="12"/>
    <n v="0"/>
    <s v="นักเรียน"/>
    <s v="113"/>
    <x v="1"/>
    <x v="97"/>
    <x v="34"/>
    <x v="3"/>
    <s v="ร้อยเอ็ดธนบุรี"/>
    <d v="2020-06-11T00:00:00"/>
    <d v="2020-06-12T00:00:00"/>
    <m/>
    <d v="2020-01-05T00:00:00"/>
    <x v="35"/>
    <n v="23"/>
  </r>
  <r>
    <n v="27296"/>
    <s v="66.Dengue fever"/>
    <s v="วชิรญา เชื้อลิ้นฟ้า"/>
    <s v="000016747"/>
    <s v="หญิง"/>
    <n v="9"/>
    <n v="6"/>
    <s v="นักเรียน"/>
    <s v="99"/>
    <x v="14"/>
    <x v="267"/>
    <x v="5"/>
    <x v="4"/>
    <s v="ทุ่งเขาหลวง"/>
    <d v="2020-06-21T00:00:00"/>
    <d v="2020-06-25T00:00:00"/>
    <m/>
    <d v="2020-01-05T00:00:00"/>
    <x v="15"/>
    <n v="25"/>
  </r>
  <r>
    <n v="20494"/>
    <s v="66.Dengue fever"/>
    <s v="วชิรวิทย์ ถานัดดี"/>
    <s v="1167702"/>
    <s v="ชาย"/>
    <n v="8"/>
    <n v="0"/>
    <s v="นักเรียน"/>
    <s v="28"/>
    <x v="6"/>
    <x v="514"/>
    <x v="153"/>
    <x v="9"/>
    <s v="ร้อยเอ็ด"/>
    <d v="2020-05-15T00:00:00"/>
    <d v="2020-05-15T00:00:00"/>
    <m/>
    <d v="2020-01-05T00:00:00"/>
    <x v="22"/>
    <n v="19"/>
  </r>
  <r>
    <n v="22120"/>
    <s v="66.Dengue fever"/>
    <s v="วชิรวิทย์ ปะหุสี"/>
    <s v="480026242"/>
    <s v="ชาย"/>
    <n v="16"/>
    <n v="0"/>
    <s v="นักเรียน"/>
    <s v="72"/>
    <x v="13"/>
    <x v="195"/>
    <x v="20"/>
    <x v="9"/>
    <s v="พนมไพร"/>
    <d v="2020-06-01T00:00:00"/>
    <d v="2020-06-04T00:00:00"/>
    <m/>
    <d v="2020-01-05T00:00:00"/>
    <x v="8"/>
    <n v="22"/>
  </r>
  <r>
    <n v="27929"/>
    <s v="66.Dengue fever"/>
    <s v="วนิดา ภูมิพันธ์"/>
    <s v="114267"/>
    <s v="หญิง"/>
    <n v="19"/>
    <n v="4"/>
    <s v="นักเรียน"/>
    <s v="114"/>
    <x v="13"/>
    <x v="515"/>
    <x v="89"/>
    <x v="5"/>
    <s v="โพนทอง"/>
    <d v="2020-07-13T00:00:00"/>
    <d v="2020-07-19T00:00:00"/>
    <m/>
    <d v="2020-01-05T00:00:00"/>
    <x v="11"/>
    <n v="28"/>
  </r>
  <r>
    <n v="18380"/>
    <s v="66.Dengue fever"/>
    <s v="วรเมธ ภาสิทธิ์"/>
    <s v="693707"/>
    <s v="ชาย"/>
    <n v="12"/>
    <n v="1"/>
    <s v="นักเรียน"/>
    <s v="41/2"/>
    <x v="12"/>
    <x v="180"/>
    <x v="51"/>
    <x v="10"/>
    <s v="ร้อยเอ็ด"/>
    <d v="2020-04-26T00:00:00"/>
    <d v="2020-04-29T00:00:00"/>
    <m/>
    <d v="2020-01-05T00:00:00"/>
    <x v="27"/>
    <n v="17"/>
  </r>
  <r>
    <n v="6683"/>
    <s v="66.Dengue fever"/>
    <s v="วรกาญจน์ เชียงพฤกษ์"/>
    <s v="5602767"/>
    <s v="หญิง"/>
    <n v="12"/>
    <n v="3"/>
    <s v="นักเรียน"/>
    <s v="109"/>
    <x v="13"/>
    <x v="105"/>
    <x v="69"/>
    <x v="18"/>
    <s v="ศรีสมเด็จ"/>
    <d v="2020-01-29T00:00:00"/>
    <d v="2020-02-03T00:00:00"/>
    <m/>
    <d v="2020-01-05T00:00:00"/>
    <x v="29"/>
    <n v="4"/>
  </r>
  <r>
    <n v="24789"/>
    <s v="66.Dengue fever"/>
    <s v="วรชิต หงษ์พิมทอง"/>
    <s v="5501135"/>
    <s v="ชาย"/>
    <n v="8"/>
    <n v="2"/>
    <s v="นักเรียน"/>
    <s v="112"/>
    <x v="13"/>
    <x v="190"/>
    <x v="2"/>
    <x v="2"/>
    <s v="โพธิ์ชัย"/>
    <d v="2020-06-18T00:00:00"/>
    <d v="2020-06-22T00:00:00"/>
    <m/>
    <d v="2020-01-05T00:00:00"/>
    <x v="15"/>
    <n v="24"/>
  </r>
  <r>
    <n v="25017"/>
    <s v="66.Dengue fever"/>
    <s v="วรดร อารวุฒิ"/>
    <s v="1132499"/>
    <s v="ชาย"/>
    <n v="1"/>
    <n v="2"/>
    <s v="ไม่ทราบอาชีพ/ในปกครอง"/>
    <s v="486"/>
    <x v="3"/>
    <x v="480"/>
    <x v="13"/>
    <x v="3"/>
    <s v="ร้อยเอ็ด"/>
    <d v="2020-06-20T00:00:00"/>
    <d v="2020-06-22T00:00:00"/>
    <m/>
    <d v="2020-01-05T00:00:00"/>
    <x v="15"/>
    <n v="24"/>
  </r>
  <r>
    <n v="22122"/>
    <s v="66.Dengue fever"/>
    <s v="วรพล เวียงแก้ว"/>
    <s v="470001126"/>
    <s v="ชาย"/>
    <n v="18"/>
    <n v="3"/>
    <s v="นักเรียน"/>
    <s v="80"/>
    <x v="16"/>
    <x v="516"/>
    <x v="156"/>
    <x v="9"/>
    <s v="พนมไพร"/>
    <d v="2020-06-01T00:00:00"/>
    <d v="2020-06-04T00:00:00"/>
    <m/>
    <d v="2020-01-05T00:00:00"/>
    <x v="8"/>
    <n v="22"/>
  </r>
  <r>
    <n v="12614"/>
    <s v="66.Dengue fever"/>
    <s v="วรยุทธ นวนวัน"/>
    <s v="000005974"/>
    <s v="ชาย"/>
    <n v="16"/>
    <n v="11"/>
    <s v="นักเรียน"/>
    <s v="116"/>
    <x v="2"/>
    <x v="517"/>
    <x v="83"/>
    <x v="16"/>
    <s v="โพนทราย"/>
    <d v="2020-03-03T00:00:00"/>
    <d v="2020-03-08T00:00:00"/>
    <m/>
    <d v="2020-01-05T00:00:00"/>
    <x v="43"/>
    <n v="9"/>
  </r>
  <r>
    <n v="20654"/>
    <s v="66.Dengue fever"/>
    <s v="วรรณชาติ จำปาแดง"/>
    <s v="242563"/>
    <s v="ชาย"/>
    <n v="22"/>
    <n v="9"/>
    <s v="รับจ้าง,กรรมกร"/>
    <s v="13"/>
    <x v="14"/>
    <x v="108"/>
    <x v="71"/>
    <x v="5"/>
    <s v="โพนทอง"/>
    <d v="2020-05-20T00:00:00"/>
    <d v="2020-05-23T00:00:00"/>
    <m/>
    <d v="2020-01-05T00:00:00"/>
    <x v="6"/>
    <n v="20"/>
  </r>
  <r>
    <n v="22966"/>
    <s v="66.Dengue fever"/>
    <s v="วรรณนิสา อยู่สนอง"/>
    <s v="0103644"/>
    <s v="หญิง"/>
    <n v="6"/>
    <n v="6"/>
    <s v="นักเรียน"/>
    <s v="114"/>
    <x v="9"/>
    <x v="204"/>
    <x v="46"/>
    <x v="10"/>
    <s v="ธวัชบุรี"/>
    <d v="2020-06-09T00:00:00"/>
    <d v="2020-06-10T00:00:00"/>
    <m/>
    <d v="2020-01-05T00:00:00"/>
    <x v="35"/>
    <n v="23"/>
  </r>
  <r>
    <n v="19869"/>
    <s v="66.Dengue fever"/>
    <s v="วรรณวิภา โพธิ์ลังกา"/>
    <s v="550001305"/>
    <s v="หญิง"/>
    <n v="9"/>
    <n v="8"/>
    <s v="นักเรียน"/>
    <s v="74"/>
    <x v="12"/>
    <x v="106"/>
    <x v="33"/>
    <x v="9"/>
    <s v="พนมไพร"/>
    <d v="2020-05-12T00:00:00"/>
    <d v="2020-05-15T00:00:00"/>
    <m/>
    <d v="2020-01-05T00:00:00"/>
    <x v="22"/>
    <n v="19"/>
  </r>
  <r>
    <n v="26233"/>
    <s v="66.Dengue fever"/>
    <s v="วรรณวิสา ฝางเเก้ว"/>
    <s v="000015389"/>
    <s v="หญิง"/>
    <n v="11"/>
    <n v="11"/>
    <s v="นักเรียน"/>
    <s v="82"/>
    <x v="5"/>
    <x v="5"/>
    <x v="5"/>
    <x v="4"/>
    <s v="ทุ่งเขาหลวง"/>
    <d v="2020-07-02T00:00:00"/>
    <d v="2020-07-05T00:00:00"/>
    <m/>
    <d v="2020-01-05T00:00:00"/>
    <x v="12"/>
    <n v="26"/>
  </r>
  <r>
    <n v="3149"/>
    <s v="66.Dengue fever"/>
    <s v="วรวรินทร์ อัจฉราวงศ์ชัย"/>
    <s v="1158278"/>
    <s v="หญิง"/>
    <n v="1"/>
    <n v="11"/>
    <s v="ไม่ทราบอาชีพ/ในปกครอง"/>
    <s v="บ้านพัก อัยการ"/>
    <x v="16"/>
    <x v="16"/>
    <x v="21"/>
    <x v="3"/>
    <s v="ร้อยเอ็ด"/>
    <d v="2020-01-10T00:00:00"/>
    <d v="2020-01-10T00:00:00"/>
    <m/>
    <d v="2020-01-05T00:00:00"/>
    <x v="46"/>
    <n v="1"/>
  </r>
  <r>
    <n v="31076"/>
    <s v="66.Dengue fever"/>
    <s v="วรัญญา ทองคำ"/>
    <m/>
    <s v="หญิง"/>
    <n v="17"/>
    <n v="0"/>
    <s v="นักเรียน"/>
    <s v="15"/>
    <x v="10"/>
    <x v="202"/>
    <x v="98"/>
    <x v="11"/>
    <s v="ร้อยเอ็ดธนบุรี"/>
    <d v="2020-07-18T00:00:00"/>
    <d v="2020-07-20T00:00:00"/>
    <m/>
    <d v="2020-01-05T00:00:00"/>
    <x v="11"/>
    <n v="28"/>
  </r>
  <r>
    <n v="33371"/>
    <s v="66.Dengue fever"/>
    <s v="วรัญญู จอมคำสิงห์"/>
    <s v="590002379"/>
    <s v="ชาย"/>
    <n v="5"/>
    <n v="10"/>
    <s v="ไม่ทราบอาชีพ/ในปกครอง"/>
    <s v="92"/>
    <x v="13"/>
    <x v="223"/>
    <x v="108"/>
    <x v="10"/>
    <s v="จุรีเวช"/>
    <d v="2020-08-18T00:00:00"/>
    <d v="2020-08-22T00:00:00"/>
    <m/>
    <d v="2020-01-05T00:00:00"/>
    <x v="21"/>
    <n v="33"/>
  </r>
  <r>
    <n v="19909"/>
    <s v="66.Dengue fever"/>
    <s v="วรัทยา มีคุณ"/>
    <s v="160619"/>
    <s v="หญิง"/>
    <n v="13"/>
    <n v="0"/>
    <s v="นักเรียน"/>
    <s v="71"/>
    <x v="6"/>
    <x v="258"/>
    <x v="54"/>
    <x v="11"/>
    <s v="เกษตรวิสัย"/>
    <d v="2020-05-09T00:00:00"/>
    <d v="2020-05-12T00:00:00"/>
    <m/>
    <d v="2020-01-05T00:00:00"/>
    <x v="22"/>
    <n v="18"/>
  </r>
  <r>
    <n v="37138"/>
    <s v="66.Dengue fever"/>
    <s v="วราภรณ์ แก้วมาลา"/>
    <s v="408299"/>
    <s v="หญิง"/>
    <n v="17"/>
    <n v="0"/>
    <s v="นักเรียน"/>
    <s v="169"/>
    <x v="2"/>
    <x v="17"/>
    <x v="17"/>
    <x v="3"/>
    <s v="ร้อยเอ็ด"/>
    <d v="2020-09-08T00:00:00"/>
    <d v="2020-09-09T00:00:00"/>
    <m/>
    <d v="2020-01-05T00:00:00"/>
    <x v="5"/>
    <n v="36"/>
  </r>
  <r>
    <n v="36993"/>
    <s v="66.Dengue fever"/>
    <s v="วรายุทธ สีพิมสาร"/>
    <s v="000094006"/>
    <s v="ชาย"/>
    <n v="16"/>
    <n v="2"/>
    <s v="นักเรียน"/>
    <s v="171"/>
    <x v="9"/>
    <x v="518"/>
    <x v="68"/>
    <x v="17"/>
    <s v="เสลภูมิ"/>
    <d v="2020-09-11T00:00:00"/>
    <d v="2020-09-11T00:00:00"/>
    <m/>
    <d v="2020-01-05T00:00:00"/>
    <x v="5"/>
    <n v="36"/>
  </r>
  <r>
    <n v="27145"/>
    <s v="66.Dengue fever"/>
    <s v="วราวิชญ์ โพธิเศษ"/>
    <s v="000170526"/>
    <s v="ชาย"/>
    <n v="15"/>
    <n v="4"/>
    <s v="นักเรียน"/>
    <s v="94"/>
    <x v="5"/>
    <x v="389"/>
    <x v="145"/>
    <x v="17"/>
    <s v="เสลภูมิ"/>
    <d v="2020-07-12T00:00:00"/>
    <d v="2020-07-12T00:00:00"/>
    <m/>
    <d v="2020-01-05T00:00:00"/>
    <x v="9"/>
    <n v="28"/>
  </r>
  <r>
    <n v="21961"/>
    <s v="66.Dengue fever"/>
    <s v="วริศรา โสสีดา"/>
    <s v="5900775"/>
    <s v="หญิง"/>
    <n v="18"/>
    <n v="11"/>
    <s v="นักเรียน"/>
    <s v="107"/>
    <x v="9"/>
    <x v="272"/>
    <x v="79"/>
    <x v="8"/>
    <s v="จตุรพักตรพิมาน"/>
    <d v="2020-06-04T00:00:00"/>
    <d v="2020-06-05T00:00:00"/>
    <m/>
    <d v="2020-01-05T00:00:00"/>
    <x v="8"/>
    <n v="22"/>
  </r>
  <r>
    <n v="31890"/>
    <s v="66.Dengue fever"/>
    <s v="วริศรา สารีสุข"/>
    <s v="911810"/>
    <s v="หญิง"/>
    <n v="10"/>
    <n v="11"/>
    <s v="นักเรียน"/>
    <s v="162"/>
    <x v="13"/>
    <x v="58"/>
    <x v="46"/>
    <x v="10"/>
    <s v="ร้อยเอ็ด"/>
    <d v="2020-08-06T00:00:00"/>
    <d v="2020-08-08T00:00:00"/>
    <m/>
    <d v="2020-01-05T00:00:00"/>
    <x v="26"/>
    <n v="31"/>
  </r>
  <r>
    <n v="33115"/>
    <s v="66.Dengue fever"/>
    <s v="วศิน อนันตา"/>
    <s v="510763"/>
    <s v="ชาย"/>
    <n v="15"/>
    <n v="10"/>
    <s v="นักเรียน"/>
    <s v="142"/>
    <x v="17"/>
    <x v="455"/>
    <x v="13"/>
    <x v="3"/>
    <s v="ร้อยเอ็ด"/>
    <d v="2020-08-12T00:00:00"/>
    <d v="2020-08-16T00:00:00"/>
    <m/>
    <d v="2020-01-05T00:00:00"/>
    <x v="21"/>
    <n v="32"/>
  </r>
  <r>
    <n v="27704"/>
    <s v="66.Dengue fever"/>
    <s v="วัชรกร เนตรฐาวร"/>
    <m/>
    <s v="ชาย"/>
    <n v="44"/>
    <n v="0"/>
    <s v="รับจ้าง,กรรมกร"/>
    <s v="128"/>
    <x v="16"/>
    <x v="519"/>
    <x v="157"/>
    <x v="17"/>
    <s v="เสลภูมิ"/>
    <d v="2020-07-09T00:00:00"/>
    <d v="2020-07-12T00:00:00"/>
    <m/>
    <d v="2020-01-05T00:00:00"/>
    <x v="9"/>
    <n v="27"/>
  </r>
  <r>
    <n v="18474"/>
    <s v="66.Dengue fever"/>
    <s v="วัชรธิดา  โสสุด"/>
    <s v="000148663"/>
    <s v="หญิง"/>
    <n v="13"/>
    <n v="2"/>
    <s v="นักเรียน"/>
    <s v="30"/>
    <x v="2"/>
    <x v="520"/>
    <x v="19"/>
    <x v="5"/>
    <s v="โพนทอง"/>
    <d v="2020-05-01T00:00:00"/>
    <d v="2020-05-03T00:00:00"/>
    <m/>
    <d v="2020-01-05T00:00:00"/>
    <x v="14"/>
    <n v="17"/>
  </r>
  <r>
    <n v="25332"/>
    <s v="66.Dengue fever"/>
    <s v="วัชรศักดิ์ เที่ยงธรรม"/>
    <m/>
    <s v="ชาย"/>
    <n v="13"/>
    <n v="0"/>
    <s v="นักเรียน"/>
    <s v="8"/>
    <x v="6"/>
    <x v="347"/>
    <x v="138"/>
    <x v="17"/>
    <s v="เสลภูมิ"/>
    <d v="2020-06-08T00:00:00"/>
    <d v="2020-06-12T00:00:00"/>
    <m/>
    <d v="2020-01-05T00:00:00"/>
    <x v="35"/>
    <n v="23"/>
  </r>
  <r>
    <n v="18708"/>
    <s v="66.Dengue fever"/>
    <s v="วัชระ คำตา"/>
    <s v="450015741"/>
    <s v="ชาย"/>
    <n v="21"/>
    <n v="5"/>
    <s v="รับจ้าง,กรรมกร"/>
    <s v="137"/>
    <x v="10"/>
    <x v="521"/>
    <x v="114"/>
    <x v="9"/>
    <s v="พนมไพร"/>
    <d v="2020-05-04T00:00:00"/>
    <d v="2020-05-05T00:00:00"/>
    <m/>
    <d v="2020-01-05T00:00:00"/>
    <x v="14"/>
    <n v="18"/>
  </r>
  <r>
    <n v="3404"/>
    <s v="66.Dengue fever"/>
    <s v="วัชระ ราสุ"/>
    <m/>
    <s v="ชาย"/>
    <n v="15"/>
    <n v="0"/>
    <s v="นักเรียน"/>
    <s v="76"/>
    <x v="10"/>
    <x v="522"/>
    <x v="142"/>
    <x v="17"/>
    <s v="เสลภูมิ"/>
    <d v="2020-01-07T00:00:00"/>
    <d v="2020-01-17T00:00:00"/>
    <m/>
    <d v="2020-01-05T00:00:00"/>
    <x v="39"/>
    <n v="1"/>
  </r>
  <r>
    <n v="18449"/>
    <s v="66.Dengue fever"/>
    <s v="วัชรินทร์ นิลพัฒน์"/>
    <s v="450050837"/>
    <s v="ชาย"/>
    <n v="25"/>
    <n v="7"/>
    <s v="เกษตร"/>
    <s v="187"/>
    <x v="3"/>
    <x v="239"/>
    <x v="114"/>
    <x v="9"/>
    <s v="พนมไพร"/>
    <d v="2020-05-02T00:00:00"/>
    <d v="2020-05-02T00:00:00"/>
    <m/>
    <d v="2020-01-05T00:00:00"/>
    <x v="27"/>
    <n v="17"/>
  </r>
  <r>
    <n v="42434"/>
    <s v="66.Dengue fever"/>
    <s v="วัฒนา กำมหาวงศ์"/>
    <s v="459332"/>
    <s v="ชาย"/>
    <n v="26"/>
    <n v="7"/>
    <s v="รับจ้าง,กรรมกร"/>
    <s v="62"/>
    <x v="16"/>
    <x v="47"/>
    <x v="3"/>
    <x v="3"/>
    <s v="ร้อยเอ็ด"/>
    <d v="2020-10-21T00:00:00"/>
    <d v="2020-10-22T00:00:00"/>
    <m/>
    <d v="2020-01-05T00:00:00"/>
    <x v="23"/>
    <n v="42"/>
  </r>
  <r>
    <n v="16123"/>
    <s v="66.Dengue fever"/>
    <s v="วัฒนากรณ์ นากลาง"/>
    <s v="5603750"/>
    <s v="ชาย"/>
    <n v="11"/>
    <n v="0"/>
    <s v="นักเรียน"/>
    <s v="30"/>
    <x v="14"/>
    <x v="62"/>
    <x v="122"/>
    <x v="8"/>
    <s v="เมืองสรวง"/>
    <d v="2020-03-31T00:00:00"/>
    <d v="2020-04-03T00:00:00"/>
    <m/>
    <d v="2020-01-05T00:00:00"/>
    <x v="17"/>
    <n v="13"/>
  </r>
  <r>
    <n v="32943"/>
    <s v="66.Dengue fever"/>
    <s v="วันเฉลิม พลเยี่ยม"/>
    <s v="000091528"/>
    <s v="ชาย"/>
    <n v="21"/>
    <n v="0"/>
    <s v="รับจ้าง,กรรมกร"/>
    <s v="54"/>
    <x v="13"/>
    <x v="36"/>
    <x v="30"/>
    <x v="5"/>
    <s v="โพนทอง"/>
    <d v="2020-08-17T00:00:00"/>
    <d v="2020-08-19T00:00:00"/>
    <m/>
    <d v="2020-01-05T00:00:00"/>
    <x v="21"/>
    <n v="33"/>
  </r>
  <r>
    <n v="19230"/>
    <s v="66.Dengue fever"/>
    <s v="วันเฉลิม ศรีคะเณ"/>
    <s v="939831"/>
    <s v="ชาย"/>
    <n v="6"/>
    <n v="0"/>
    <s v="นักเรียน"/>
    <s v="77"/>
    <x v="9"/>
    <x v="77"/>
    <x v="55"/>
    <x v="3"/>
    <s v="ร้อยเอ็ด"/>
    <d v="2020-05-05T00:00:00"/>
    <d v="2020-05-08T00:00:00"/>
    <m/>
    <d v="2020-01-05T00:00:00"/>
    <x v="14"/>
    <n v="18"/>
  </r>
  <r>
    <n v="20650"/>
    <s v="66.Dengue fever"/>
    <s v="วันจักรี อ้วนศรี"/>
    <s v="490002083"/>
    <s v="ชาย"/>
    <n v="18"/>
    <n v="1"/>
    <s v="นักเรียน"/>
    <s v="79"/>
    <x v="14"/>
    <x v="375"/>
    <x v="126"/>
    <x v="9"/>
    <s v="พนมไพร"/>
    <d v="2020-05-18T00:00:00"/>
    <d v="2020-05-22T00:00:00"/>
    <m/>
    <d v="2020-01-05T00:00:00"/>
    <x v="6"/>
    <n v="20"/>
  </r>
  <r>
    <n v="37038"/>
    <s v="66.Dengue fever"/>
    <s v="วันธิดา ต้นจำปา"/>
    <s v="610204911"/>
    <s v="หญิง"/>
    <n v="13"/>
    <n v="5"/>
    <s v="นักเรียน"/>
    <s v="62"/>
    <x v="2"/>
    <x v="356"/>
    <x v="139"/>
    <x v="1"/>
    <s v="สุวรรณภูมิ"/>
    <d v="2020-08-19T00:00:00"/>
    <d v="2020-08-23T00:00:00"/>
    <m/>
    <d v="2020-01-05T00:00:00"/>
    <x v="2"/>
    <n v="33"/>
  </r>
  <r>
    <n v="17766"/>
    <s v="66.Dengue fever"/>
    <s v="วันนิดา หมุดสมาน"/>
    <m/>
    <s v="หญิง"/>
    <n v="14"/>
    <n v="0"/>
    <s v="นักเรียน"/>
    <s v="3"/>
    <x v="6"/>
    <x v="523"/>
    <x v="142"/>
    <x v="17"/>
    <s v="เสลภูมิ"/>
    <d v="2020-04-19T00:00:00"/>
    <d v="2020-04-24T00:00:00"/>
    <m/>
    <d v="2020-01-05T00:00:00"/>
    <x v="20"/>
    <n v="16"/>
  </r>
  <r>
    <n v="40152"/>
    <s v="66.Dengue fever"/>
    <s v="วันวิสา จันดาหัวดง"/>
    <s v="4705229"/>
    <s v="หญิง"/>
    <n v="33"/>
    <n v="0"/>
    <s v="เกษตร"/>
    <s v="111"/>
    <x v="14"/>
    <x v="47"/>
    <x v="54"/>
    <x v="11"/>
    <s v="ปทุมรัตต์"/>
    <d v="2020-10-04T00:00:00"/>
    <d v="2020-10-07T00:00:00"/>
    <m/>
    <d v="2020-01-05T00:00:00"/>
    <x v="31"/>
    <n v="40"/>
  </r>
  <r>
    <n v="16936"/>
    <s v="66.Dengue fever"/>
    <s v="วันวิสาข์ รุกขชาติ"/>
    <s v="743807"/>
    <s v="หญิง"/>
    <n v="13"/>
    <n v="11"/>
    <s v="นักเรียน"/>
    <s v="293/38"/>
    <x v="10"/>
    <x v="124"/>
    <x v="23"/>
    <x v="3"/>
    <s v="ร้อยเอ็ด"/>
    <d v="2020-04-11T00:00:00"/>
    <d v="2020-04-14T00:00:00"/>
    <m/>
    <d v="2020-01-05T00:00:00"/>
    <x v="28"/>
    <n v="14"/>
  </r>
  <r>
    <n v="32927"/>
    <s v="66.Dengue fever"/>
    <s v="วารุณี จิตจำลอง"/>
    <s v="5203686"/>
    <s v="หญิง"/>
    <n v="17"/>
    <n v="0"/>
    <s v="นักเรียน"/>
    <s v="52"/>
    <x v="1"/>
    <x v="426"/>
    <x v="25"/>
    <x v="11"/>
    <s v="ปทุมรัตต์"/>
    <d v="2020-08-14T00:00:00"/>
    <d v="2020-08-19T00:00:00"/>
    <m/>
    <d v="2020-01-05T00:00:00"/>
    <x v="21"/>
    <n v="32"/>
  </r>
  <r>
    <n v="20973"/>
    <s v="66.Dengue fever"/>
    <s v="วาสนา คลังคง"/>
    <s v="000012471"/>
    <s v="หญิง"/>
    <n v="13"/>
    <n v="5"/>
    <s v="นักเรียน"/>
    <s v="27/1"/>
    <x v="13"/>
    <x v="507"/>
    <x v="117"/>
    <x v="4"/>
    <s v="ทุ่งเขาหลวง"/>
    <d v="2020-05-20T00:00:00"/>
    <d v="2020-05-27T00:00:00"/>
    <m/>
    <d v="2020-01-05T00:00:00"/>
    <x v="1"/>
    <n v="20"/>
  </r>
  <r>
    <n v="38332"/>
    <s v="66.Dengue fever"/>
    <s v="วิเชียร พลสิงห์"/>
    <s v="5704187"/>
    <s v="ชาย"/>
    <n v="49"/>
    <n v="10"/>
    <s v="รับจ้าง,กรรมกร"/>
    <s v="24"/>
    <x v="14"/>
    <x v="524"/>
    <x v="35"/>
    <x v="8"/>
    <s v="จตุรพักตรพิมาน"/>
    <d v="2020-09-23T00:00:00"/>
    <d v="2020-09-25T00:00:00"/>
    <m/>
    <d v="2020-01-05T00:00:00"/>
    <x v="16"/>
    <n v="38"/>
  </r>
  <r>
    <n v="43470"/>
    <s v="66.Dengue fever"/>
    <s v="วิไลพร แสงมุข"/>
    <s v="31475"/>
    <s v="หญิง"/>
    <n v="29"/>
    <n v="0"/>
    <s v="ข้าราชการ"/>
    <s v="39/3"/>
    <x v="9"/>
    <x v="113"/>
    <x v="50"/>
    <x v="3"/>
    <s v="ร้อยเอ็ด"/>
    <d v="2020-10-24T00:00:00"/>
    <d v="2020-10-31T00:00:00"/>
    <m/>
    <d v="2020-01-05T00:00:00"/>
    <x v="42"/>
    <n v="42"/>
  </r>
  <r>
    <n v="27093"/>
    <s v="66.Dengue fever"/>
    <s v="วิไลวัลย์ พิมย์คำมี"/>
    <s v="1171895"/>
    <s v="หญิง"/>
    <n v="31"/>
    <n v="5"/>
    <s v="รับจ้าง,กรรมกร"/>
    <s v="99"/>
    <x v="6"/>
    <x v="376"/>
    <x v="158"/>
    <x v="17"/>
    <s v="ร้อยเอ็ด"/>
    <d v="2020-07-07T00:00:00"/>
    <d v="2020-07-07T00:00:00"/>
    <m/>
    <d v="2020-01-05T00:00:00"/>
    <x v="12"/>
    <n v="27"/>
  </r>
  <r>
    <n v="35393"/>
    <s v="66.Dengue fever"/>
    <s v="วิกรม แก้วประชิต"/>
    <s v="4702440"/>
    <s v="ชาย"/>
    <n v="16"/>
    <n v="0"/>
    <s v="นักเรียน"/>
    <s v="67"/>
    <x v="0"/>
    <x v="525"/>
    <x v="40"/>
    <x v="11"/>
    <s v="ปทุมรัตต์"/>
    <d v="2020-08-31T00:00:00"/>
    <d v="2020-09-03T00:00:00"/>
    <m/>
    <d v="2020-01-05T00:00:00"/>
    <x v="13"/>
    <n v="35"/>
  </r>
  <r>
    <n v="40930"/>
    <s v="66.Dengue fever"/>
    <s v="วิชญะ โพธิหะนาม"/>
    <s v="1152927"/>
    <s v="ชาย"/>
    <n v="1"/>
    <n v="0"/>
    <s v="ไม่ทราบอาชีพ/ในปกครอง"/>
    <s v="89"/>
    <x v="13"/>
    <x v="526"/>
    <x v="100"/>
    <x v="2"/>
    <s v="ร้อยเอ็ด"/>
    <d v="2020-10-04T00:00:00"/>
    <d v="2020-10-06T00:00:00"/>
    <m/>
    <d v="2020-01-05T00:00:00"/>
    <x v="31"/>
    <n v="40"/>
  </r>
  <r>
    <n v="39665"/>
    <s v="66.Dengue fever"/>
    <s v="วิชญาพร โพธิ์เงิน"/>
    <s v="5202841"/>
    <s v="หญิง"/>
    <n v="12"/>
    <n v="0"/>
    <s v="นักเรียน"/>
    <s v="9"/>
    <x v="9"/>
    <x v="479"/>
    <x v="67"/>
    <x v="11"/>
    <s v="ปทุมรัตต์"/>
    <d v="2020-10-01T00:00:00"/>
    <d v="2020-10-05T00:00:00"/>
    <m/>
    <d v="2020-01-05T00:00:00"/>
    <x v="31"/>
    <n v="39"/>
  </r>
  <r>
    <n v="15688"/>
    <s v="66.Dengue fever"/>
    <s v="วิชิต ลือจันดา"/>
    <s v="5509113"/>
    <s v="ชาย"/>
    <n v="13"/>
    <n v="2"/>
    <s v="นักเรียน"/>
    <s v="10"/>
    <x v="9"/>
    <x v="272"/>
    <x v="79"/>
    <x v="8"/>
    <s v="จตุรพักตรพิมาน"/>
    <d v="2020-03-28T00:00:00"/>
    <d v="2020-03-29T00:00:00"/>
    <m/>
    <d v="2020-01-05T00:00:00"/>
    <x v="17"/>
    <n v="12"/>
  </r>
  <r>
    <n v="22847"/>
    <s v="66.Dengue fever"/>
    <s v="วิชิรวิทย์ กะตะโท"/>
    <s v="1129367"/>
    <s v="ชาย"/>
    <n v="3"/>
    <n v="4"/>
    <s v="ไม่ทราบอาชีพ/ในปกครอง"/>
    <s v="31"/>
    <x v="7"/>
    <x v="38"/>
    <x v="22"/>
    <x v="10"/>
    <s v="ร้อยเอ็ด"/>
    <d v="2020-06-05T00:00:00"/>
    <d v="2020-06-10T00:00:00"/>
    <m/>
    <d v="2020-01-05T00:00:00"/>
    <x v="35"/>
    <n v="22"/>
  </r>
  <r>
    <n v="36106"/>
    <s v="66.Dengue fever"/>
    <s v="วิทยา จันเอก"/>
    <s v="96218"/>
    <s v="ชาย"/>
    <n v="24"/>
    <n v="8"/>
    <s v="รับจ้าง,กรรมกร"/>
    <s v="51"/>
    <x v="9"/>
    <x v="23"/>
    <x v="7"/>
    <x v="6"/>
    <s v="ร้อยเอ็ด"/>
    <d v="2020-08-31T00:00:00"/>
    <d v="2020-09-02T00:00:00"/>
    <m/>
    <d v="2020-01-05T00:00:00"/>
    <x v="13"/>
    <n v="35"/>
  </r>
  <r>
    <n v="31878"/>
    <s v="66.Dengue fever"/>
    <s v="วินัย เกสรกลิ่น"/>
    <s v="767533"/>
    <s v="ชาย"/>
    <n v="10"/>
    <n v="7"/>
    <s v="นักเรียน"/>
    <s v="242"/>
    <x v="14"/>
    <x v="130"/>
    <x v="22"/>
    <x v="10"/>
    <s v="ร้อยเอ็ด"/>
    <d v="2020-08-06T00:00:00"/>
    <d v="2020-08-08T00:00:00"/>
    <m/>
    <d v="2020-01-05T00:00:00"/>
    <x v="26"/>
    <n v="31"/>
  </r>
  <r>
    <n v="36324"/>
    <s v="66.Dengue fever"/>
    <s v="วิภาวรรณ บุญเพ็ง"/>
    <m/>
    <s v="หญิง"/>
    <n v="14"/>
    <n v="0"/>
    <s v="นักเรียน"/>
    <s v="121"/>
    <x v="11"/>
    <x v="146"/>
    <x v="36"/>
    <x v="17"/>
    <s v="เสลภูมิ"/>
    <d v="2020-08-30T00:00:00"/>
    <d v="2020-09-02T00:00:00"/>
    <m/>
    <d v="2020-01-05T00:00:00"/>
    <x v="13"/>
    <n v="35"/>
  </r>
  <r>
    <n v="25379"/>
    <s v="66.Dengue fever"/>
    <s v="วิมลสิริ นามชนะ"/>
    <s v="5403409"/>
    <s v="หญิง"/>
    <n v="9"/>
    <n v="3"/>
    <s v="นักเรียน"/>
    <s v="14"/>
    <x v="9"/>
    <x v="272"/>
    <x v="79"/>
    <x v="8"/>
    <s v="จตุรพักตรพิมาน"/>
    <d v="2020-06-30T00:00:00"/>
    <d v="2020-07-01T00:00:00"/>
    <m/>
    <d v="2020-01-05T00:00:00"/>
    <x v="7"/>
    <n v="26"/>
  </r>
  <r>
    <n v="31538"/>
    <s v="66.Dengue fever"/>
    <s v="วิยดา เม็กอำนาจ"/>
    <s v="6300967"/>
    <s v="หญิง"/>
    <n v="26"/>
    <n v="0"/>
    <s v="รับจ้าง,กรรมกร"/>
    <s v="141"/>
    <x v="2"/>
    <x v="527"/>
    <x v="125"/>
    <x v="13"/>
    <s v="เมืองสรวง"/>
    <d v="2020-08-01T00:00:00"/>
    <d v="2020-08-02T00:00:00"/>
    <m/>
    <d v="2020-01-05T00:00:00"/>
    <x v="26"/>
    <n v="30"/>
  </r>
  <r>
    <n v="29789"/>
    <s v="66.Dengue fever"/>
    <s v="วิยะดา โพธิ์ชัยเลิศ"/>
    <s v="5701175"/>
    <s v="หญิง"/>
    <n v="6"/>
    <n v="0"/>
    <s v="นักเรียน"/>
    <s v="174"/>
    <x v="13"/>
    <x v="302"/>
    <x v="123"/>
    <x v="11"/>
    <s v="ปทุมรัตต์"/>
    <d v="2020-07-25T00:00:00"/>
    <d v="2020-07-29T00:00:00"/>
    <m/>
    <d v="2020-01-05T00:00:00"/>
    <x v="18"/>
    <n v="29"/>
  </r>
  <r>
    <n v="30645"/>
    <s v="66.Dengue fever"/>
    <s v="วิรากร รัตนจันทร์"/>
    <s v="000017330"/>
    <s v="ชาย"/>
    <n v="9"/>
    <n v="9"/>
    <s v="นักเรียน"/>
    <s v="8"/>
    <x v="2"/>
    <x v="528"/>
    <x v="143"/>
    <x v="4"/>
    <s v="ทุ่งเขาหลวง"/>
    <d v="2020-07-29T00:00:00"/>
    <d v="2020-08-04T00:00:00"/>
    <m/>
    <d v="2020-01-05T00:00:00"/>
    <x v="26"/>
    <n v="30"/>
  </r>
  <r>
    <n v="19754"/>
    <s v="66.Dengue fever"/>
    <s v="วิราวรรณ โฮมละคร"/>
    <s v="1154497"/>
    <s v="หญิง"/>
    <n v="0"/>
    <n v="5"/>
    <s v="ไม่ทราบอาชีพ/ในปกครอง"/>
    <s v="66"/>
    <x v="15"/>
    <x v="363"/>
    <x v="57"/>
    <x v="3"/>
    <s v="ร้อยเอ็ด"/>
    <d v="2020-05-07T00:00:00"/>
    <d v="2020-05-08T00:00:00"/>
    <m/>
    <d v="2020-01-05T00:00:00"/>
    <x v="14"/>
    <n v="18"/>
  </r>
  <r>
    <n v="31079"/>
    <s v="66.Dengue fever"/>
    <s v="วิศราพล ภูโคตร"/>
    <m/>
    <s v="ชาย"/>
    <n v="6"/>
    <n v="0"/>
    <s v="นักเรียน"/>
    <s v="146"/>
    <x v="13"/>
    <x v="302"/>
    <x v="123"/>
    <x v="11"/>
    <s v="ร้อยเอ็ดธนบุรี"/>
    <d v="2020-07-22T00:00:00"/>
    <d v="2020-07-27T00:00:00"/>
    <m/>
    <d v="2020-01-05T00:00:00"/>
    <x v="18"/>
    <n v="29"/>
  </r>
  <r>
    <n v="30804"/>
    <s v="66.Dengue fever"/>
    <s v="วิษณุ คำมี"/>
    <s v="000139282"/>
    <s v="ชาย"/>
    <n v="18"/>
    <n v="3"/>
    <s v="นักเรียน"/>
    <s v="15"/>
    <x v="10"/>
    <x v="529"/>
    <x v="147"/>
    <x v="17"/>
    <s v="เสลภูมิ"/>
    <d v="2020-08-06T00:00:00"/>
    <d v="2020-08-06T00:00:00"/>
    <m/>
    <d v="2020-01-05T00:00:00"/>
    <x v="26"/>
    <n v="31"/>
  </r>
  <r>
    <n v="36099"/>
    <s v="66.Dengue fever"/>
    <s v="วิสวัส ทองธีรภาพ"/>
    <s v="351726"/>
    <s v="ชาย"/>
    <n v="34"/>
    <n v="0"/>
    <s v="ค้าขาย"/>
    <s v="42/7"/>
    <x v="3"/>
    <x v="28"/>
    <x v="21"/>
    <x v="3"/>
    <s v="ร้อยเอ็ด"/>
    <d v="2020-08-28T00:00:00"/>
    <d v="2020-09-01T00:00:00"/>
    <m/>
    <d v="2020-01-05T00:00:00"/>
    <x v="13"/>
    <n v="34"/>
  </r>
  <r>
    <n v="38921"/>
    <s v="66.Dengue fever"/>
    <s v="วีระชัย บัวบาน"/>
    <s v="5410018"/>
    <s v="ชาย"/>
    <n v="26"/>
    <n v="4"/>
    <s v="รับจ้าง,กรรมกร"/>
    <s v="208"/>
    <x v="0"/>
    <x v="143"/>
    <x v="76"/>
    <x v="8"/>
    <s v="จตุรพักตรพิมาน"/>
    <d v="2020-09-26T00:00:00"/>
    <d v="2020-09-28T00:00:00"/>
    <m/>
    <d v="2020-01-05T00:00:00"/>
    <x v="10"/>
    <n v="38"/>
  </r>
  <r>
    <n v="24639"/>
    <s v="66.Dengue fever"/>
    <s v="วีระพงษ์ ไพรจันดา"/>
    <s v="722145"/>
    <s v="ชาย"/>
    <n v="11"/>
    <n v="10"/>
    <s v="นักเรียน"/>
    <s v="153"/>
    <x v="10"/>
    <x v="497"/>
    <x v="61"/>
    <x v="10"/>
    <s v="ร้อยเอ็ด"/>
    <d v="2020-06-14T00:00:00"/>
    <d v="2020-06-18T00:00:00"/>
    <m/>
    <d v="2020-01-05T00:00:00"/>
    <x v="4"/>
    <n v="24"/>
  </r>
  <r>
    <n v="25477"/>
    <s v="66.Dengue fever"/>
    <s v="วีระภาพ ศรีรัตนพันธ์"/>
    <s v="570181661"/>
    <s v="ชาย"/>
    <n v="5"/>
    <n v="9"/>
    <s v="นักเรียน"/>
    <s v="55"/>
    <x v="16"/>
    <x v="157"/>
    <x v="87"/>
    <x v="1"/>
    <s v="สุวรรณภูมิ"/>
    <d v="2020-06-07T00:00:00"/>
    <d v="2020-06-11T00:00:00"/>
    <m/>
    <d v="2020-01-05T00:00:00"/>
    <x v="35"/>
    <n v="23"/>
  </r>
  <r>
    <n v="6659"/>
    <s v="66.Dengue fever"/>
    <s v="วุฒิชัย ทองหล้า"/>
    <s v="470100015"/>
    <s v="ชาย"/>
    <n v="16"/>
    <n v="1"/>
    <s v="นักเรียน"/>
    <s v="5"/>
    <x v="14"/>
    <x v="70"/>
    <x v="1"/>
    <x v="1"/>
    <s v="สุวรรณภูมิ"/>
    <d v="2020-01-14T00:00:00"/>
    <d v="2020-01-16T00:00:00"/>
    <m/>
    <d v="2020-01-05T00:00:00"/>
    <x v="39"/>
    <n v="2"/>
  </r>
  <r>
    <n v="31448"/>
    <s v="66.Dengue fever"/>
    <s v="วุฒิชัย สารนาเรียง"/>
    <s v="106551"/>
    <s v="ชาย"/>
    <n v="17"/>
    <n v="6"/>
    <s v="นักเรียน"/>
    <s v="31"/>
    <x v="6"/>
    <x v="271"/>
    <x v="71"/>
    <x v="5"/>
    <s v="โพนทอง"/>
    <d v="2020-08-07T00:00:00"/>
    <d v="2020-08-11T00:00:00"/>
    <m/>
    <d v="2020-01-05T00:00:00"/>
    <x v="0"/>
    <n v="31"/>
  </r>
  <r>
    <n v="17769"/>
    <s v="66.Dengue fever"/>
    <s v="วุฒิพงษ์ จันทรา"/>
    <m/>
    <s v="ชาย"/>
    <n v="27"/>
    <n v="0"/>
    <s v="รับจ้าง,กรรมกร"/>
    <s v="49"/>
    <x v="13"/>
    <x v="313"/>
    <x v="131"/>
    <x v="17"/>
    <s v="เสลภูมิ"/>
    <d v="2020-04-19T00:00:00"/>
    <d v="2020-04-23T00:00:00"/>
    <m/>
    <d v="2020-01-05T00:00:00"/>
    <x v="20"/>
    <n v="16"/>
  </r>
  <r>
    <n v="31741"/>
    <s v="66.Dengue fever"/>
    <s v="วุฒิภัทร สิริเธียรธัญ"/>
    <s v="000163536"/>
    <s v="ชาย"/>
    <n v="13"/>
    <n v="5"/>
    <s v="นักเรียน"/>
    <s v="14"/>
    <x v="9"/>
    <x v="373"/>
    <x v="142"/>
    <x v="17"/>
    <s v="เสลภูมิ"/>
    <d v="2020-08-07T00:00:00"/>
    <d v="2020-08-12T00:00:00"/>
    <m/>
    <d v="2020-01-05T00:00:00"/>
    <x v="0"/>
    <n v="31"/>
  </r>
  <r>
    <n v="9135"/>
    <s v="66.Dengue fever"/>
    <s v="ศตวรรษ เนินแสง"/>
    <s v="000119408"/>
    <s v="ชาย"/>
    <n v="16"/>
    <n v="8"/>
    <s v="นักเรียน"/>
    <s v="1"/>
    <x v="12"/>
    <x v="530"/>
    <x v="43"/>
    <x v="5"/>
    <s v="โพนทอง"/>
    <d v="2020-02-10T00:00:00"/>
    <d v="2020-02-18T00:00:00"/>
    <m/>
    <d v="2020-01-05T00:00:00"/>
    <x v="33"/>
    <n v="6"/>
  </r>
  <r>
    <n v="33114"/>
    <s v="66.Dengue fever"/>
    <s v="ศราวุฒิ มีเที่ยง"/>
    <s v="1176149"/>
    <s v="ชาย"/>
    <n v="15"/>
    <n v="2"/>
    <s v="นักเรียน"/>
    <s v="วัดสระทอง"/>
    <x v="3"/>
    <x v="28"/>
    <x v="21"/>
    <x v="3"/>
    <s v="ร้อยเอ็ด"/>
    <d v="2020-08-14T00:00:00"/>
    <d v="2020-08-16T00:00:00"/>
    <m/>
    <d v="2020-01-05T00:00:00"/>
    <x v="21"/>
    <n v="32"/>
  </r>
  <r>
    <n v="40929"/>
    <s v="66.Dengue fever"/>
    <s v="ศริญญา ศรีอุดร"/>
    <s v="729144"/>
    <s v="หญิง"/>
    <n v="36"/>
    <n v="8"/>
    <s v="รับจ้าง,กรรมกร"/>
    <s v="210"/>
    <x v="2"/>
    <x v="78"/>
    <x v="56"/>
    <x v="10"/>
    <s v="ร้อยเอ็ด"/>
    <d v="2020-10-08T00:00:00"/>
    <d v="2020-10-10T00:00:00"/>
    <m/>
    <d v="2020-01-05T00:00:00"/>
    <x v="31"/>
    <n v="40"/>
  </r>
  <r>
    <n v="29221"/>
    <s v="66.Dengue fever"/>
    <s v="ศริษา เกาะกาง"/>
    <s v="948860"/>
    <s v="หญิง"/>
    <n v="24"/>
    <n v="5"/>
    <s v="รับจ้าง,กรรมกร"/>
    <s v="71"/>
    <x v="13"/>
    <x v="196"/>
    <x v="16"/>
    <x v="7"/>
    <s v="ร้อยเอ็ด"/>
    <d v="2020-07-19T00:00:00"/>
    <d v="2020-07-24T00:00:00"/>
    <m/>
    <d v="2020-01-05T00:00:00"/>
    <x v="11"/>
    <n v="29"/>
  </r>
  <r>
    <n v="46301"/>
    <s v="66.Dengue fever"/>
    <s v="ศรีวิลัย บุญล้ำ"/>
    <s v="450087018"/>
    <s v="หญิง"/>
    <n v="46"/>
    <n v="0"/>
    <s v="เกษตร"/>
    <s v="226"/>
    <x v="8"/>
    <x v="314"/>
    <x v="42"/>
    <x v="1"/>
    <s v="สุวรรณภูมิ"/>
    <d v="2020-10-16T00:00:00"/>
    <d v="2020-10-19T00:00:00"/>
    <m/>
    <d v="2020-01-05T00:00:00"/>
    <x v="23"/>
    <n v="41"/>
  </r>
  <r>
    <n v="26401"/>
    <s v="66.Dengue fever"/>
    <s v="ศศิกานต์ ยิ่งกำแหง"/>
    <s v="463959"/>
    <s v="หญิง"/>
    <n v="16"/>
    <n v="8"/>
    <s v="นักเรียน"/>
    <s v="310"/>
    <x v="11"/>
    <x v="307"/>
    <x v="34"/>
    <x v="3"/>
    <s v="ร้อยเอ็ด"/>
    <d v="2020-07-01T00:00:00"/>
    <d v="2020-07-06T00:00:00"/>
    <m/>
    <d v="2020-01-05T00:00:00"/>
    <x v="12"/>
    <n v="26"/>
  </r>
  <r>
    <n v="16507"/>
    <s v="66.Dengue fever"/>
    <s v="ศศิธร อามาตย์เสนา"/>
    <s v="6201868"/>
    <s v="หญิง"/>
    <n v="17"/>
    <n v="0"/>
    <s v="นักเรียน"/>
    <s v="12"/>
    <x v="6"/>
    <x v="115"/>
    <x v="67"/>
    <x v="11"/>
    <s v="ปทุมรัตต์"/>
    <d v="2020-04-04T00:00:00"/>
    <d v="2020-04-08T00:00:00"/>
    <m/>
    <d v="2020-01-05T00:00:00"/>
    <x v="30"/>
    <n v="13"/>
  </r>
  <r>
    <n v="40806"/>
    <s v="66.Dengue fever"/>
    <s v="ศศิประภา โป๊ะประนม"/>
    <s v="5500861"/>
    <s v="หญิง"/>
    <n v="16"/>
    <n v="1"/>
    <s v="นักเรียน"/>
    <s v="45"/>
    <x v="8"/>
    <x v="211"/>
    <x v="13"/>
    <x v="0"/>
    <s v="หนองพอก"/>
    <d v="2020-10-01T00:00:00"/>
    <d v="2020-10-06T00:00:00"/>
    <m/>
    <d v="2020-01-05T00:00:00"/>
    <x v="31"/>
    <n v="39"/>
  </r>
  <r>
    <n v="29620"/>
    <s v="66.Dengue fever"/>
    <s v="ศศิประภา ระห่ง"/>
    <m/>
    <s v="หญิง"/>
    <n v="11"/>
    <n v="0"/>
    <s v="นักเรียน"/>
    <s v="57"/>
    <x v="0"/>
    <x v="317"/>
    <x v="132"/>
    <x v="19"/>
    <s v="เมืองสรวง"/>
    <d v="2020-07-22T00:00:00"/>
    <d v="2020-07-27T00:00:00"/>
    <m/>
    <d v="2020-01-05T00:00:00"/>
    <x v="18"/>
    <n v="29"/>
  </r>
  <r>
    <n v="40486"/>
    <s v="66.Dengue fever"/>
    <s v="ศศิวิมล มีมาก"/>
    <s v="5806578"/>
    <s v="หญิง"/>
    <n v="6"/>
    <n v="0"/>
    <s v="นักเรียน"/>
    <s v="219"/>
    <x v="13"/>
    <x v="196"/>
    <x v="95"/>
    <x v="7"/>
    <s v="เกษตรวิสัย"/>
    <d v="2020-09-13T00:00:00"/>
    <d v="2020-09-17T00:00:00"/>
    <m/>
    <d v="2020-01-05T00:00:00"/>
    <x v="32"/>
    <n v="37"/>
  </r>
  <r>
    <n v="30672"/>
    <s v="66.Dengue fever"/>
    <s v="ศักดิ์นรินทร์ เมืองแวง"/>
    <s v="000253612"/>
    <s v="ชาย"/>
    <n v="37"/>
    <n v="2"/>
    <s v="รับจ้าง,กรรมกร"/>
    <s v="96"/>
    <x v="7"/>
    <x v="531"/>
    <x v="63"/>
    <x v="5"/>
    <s v="โพนทอง"/>
    <d v="2020-07-31T00:00:00"/>
    <d v="2020-08-04T00:00:00"/>
    <m/>
    <d v="2020-01-05T00:00:00"/>
    <x v="26"/>
    <n v="30"/>
  </r>
  <r>
    <n v="26557"/>
    <s v="66.Dengue fever"/>
    <s v="ศิรภัสสร เพ็ชรจินดา"/>
    <s v="5801720"/>
    <s v="หญิง"/>
    <n v="12"/>
    <n v="0"/>
    <s v="นักเรียน"/>
    <s v="6"/>
    <x v="8"/>
    <x v="196"/>
    <x v="25"/>
    <x v="11"/>
    <s v="ปทุมรัตต์"/>
    <d v="2020-07-02T00:00:00"/>
    <d v="2020-07-06T00:00:00"/>
    <m/>
    <d v="2020-01-05T00:00:00"/>
    <x v="12"/>
    <n v="26"/>
  </r>
  <r>
    <n v="31703"/>
    <s v="66.Dengue fever"/>
    <s v="ศิรภัสสร วารินทร์"/>
    <s v="000031059"/>
    <s v="หญิง"/>
    <n v="6"/>
    <n v="5"/>
    <s v="นักเรียน"/>
    <s v="41"/>
    <x v="5"/>
    <x v="5"/>
    <x v="5"/>
    <x v="4"/>
    <s v="ทุ่งเขาหลวง"/>
    <d v="2020-08-09T00:00:00"/>
    <d v="2020-08-13T00:00:00"/>
    <m/>
    <d v="2020-01-05T00:00:00"/>
    <x v="0"/>
    <n v="32"/>
  </r>
  <r>
    <n v="39156"/>
    <s v="66.Dengue fever"/>
    <s v="ศิรามณี พร้อมพิมพ์"/>
    <s v="000157755"/>
    <s v="หญิง"/>
    <n v="12"/>
    <n v="10"/>
    <s v="นักเรียน"/>
    <s v="58"/>
    <x v="0"/>
    <x v="380"/>
    <x v="32"/>
    <x v="5"/>
    <s v="โพนทอง"/>
    <d v="2020-09-26T00:00:00"/>
    <d v="2020-09-29T00:00:00"/>
    <m/>
    <d v="2020-01-05T00:00:00"/>
    <x v="10"/>
    <n v="38"/>
  </r>
  <r>
    <n v="15934"/>
    <s v="66.Dengue fever"/>
    <s v="ศิริขวัญ บะพร"/>
    <s v="750595"/>
    <s v="หญิง"/>
    <n v="26"/>
    <n v="2"/>
    <s v="รับจ้าง,กรรมกร"/>
    <s v="78"/>
    <x v="6"/>
    <x v="138"/>
    <x v="3"/>
    <x v="3"/>
    <s v="ร้อยเอ็ด"/>
    <d v="2020-03-21T00:00:00"/>
    <d v="2020-03-29T00:00:00"/>
    <m/>
    <d v="2020-01-05T00:00:00"/>
    <x v="17"/>
    <n v="11"/>
  </r>
  <r>
    <n v="19433"/>
    <s v="66.Dengue fever"/>
    <s v="ศิริญญา อรัญมิ่ง"/>
    <s v="5801130"/>
    <s v="หญิง"/>
    <n v="11"/>
    <n v="3"/>
    <s v="นักเรียน"/>
    <s v="71"/>
    <x v="1"/>
    <x v="174"/>
    <x v="2"/>
    <x v="2"/>
    <s v="โพธิ์ชัย"/>
    <d v="2020-05-08T00:00:00"/>
    <d v="2020-05-12T00:00:00"/>
    <m/>
    <d v="2020-01-05T00:00:00"/>
    <x v="22"/>
    <n v="18"/>
  </r>
  <r>
    <n v="26559"/>
    <s v="66.Dengue fever"/>
    <s v="ศิรินภา แพงจันทร์"/>
    <s v="5205741"/>
    <s v="หญิง"/>
    <n v="10"/>
    <n v="0"/>
    <s v="นักเรียน"/>
    <s v="343"/>
    <x v="5"/>
    <x v="370"/>
    <x v="40"/>
    <x v="11"/>
    <s v="ปทุมรัตต์"/>
    <d v="2020-07-04T00:00:00"/>
    <d v="2020-07-08T00:00:00"/>
    <m/>
    <d v="2020-01-05T00:00:00"/>
    <x v="12"/>
    <n v="26"/>
  </r>
  <r>
    <n v="19429"/>
    <s v="66.Dengue fever"/>
    <s v="ศิรินยา บุตรพรหม"/>
    <s v="524683"/>
    <s v="หญิง"/>
    <n v="38"/>
    <n v="5"/>
    <s v="รับจ้าง,กรรมกร"/>
    <s v="277"/>
    <x v="8"/>
    <x v="429"/>
    <x v="22"/>
    <x v="10"/>
    <s v="ร้อยเอ็ด"/>
    <d v="2020-05-07T00:00:00"/>
    <d v="2020-05-11T00:00:00"/>
    <m/>
    <d v="2020-01-05T00:00:00"/>
    <x v="22"/>
    <n v="18"/>
  </r>
  <r>
    <n v="17513"/>
    <s v="66.Dengue fever"/>
    <s v="ศิรินันท์ สิงโต"/>
    <s v="9011055"/>
    <s v="หญิง"/>
    <n v="32"/>
    <n v="10"/>
    <s v="รับจ้าง,กรรมกร"/>
    <s v="5"/>
    <x v="13"/>
    <x v="24"/>
    <x v="23"/>
    <x v="3"/>
    <s v="ร้อยเอ็ด"/>
    <d v="2020-04-17T00:00:00"/>
    <d v="2020-04-20T00:00:00"/>
    <m/>
    <d v="2020-01-05T00:00:00"/>
    <x v="20"/>
    <n v="15"/>
  </r>
  <r>
    <n v="34494"/>
    <s v="66.Dengue fever"/>
    <s v="ศิริพร คำระไว"/>
    <s v="407517"/>
    <s v="หญิง"/>
    <n v="20"/>
    <n v="0"/>
    <s v="นักเรียน"/>
    <s v="232"/>
    <x v="14"/>
    <x v="130"/>
    <x v="22"/>
    <x v="10"/>
    <s v="ร้อยเอ็ด"/>
    <d v="2020-08-19T00:00:00"/>
    <d v="2020-08-21T00:00:00"/>
    <m/>
    <d v="2020-01-05T00:00:00"/>
    <x v="21"/>
    <n v="33"/>
  </r>
  <r>
    <n v="36326"/>
    <s v="66.Dengue fever"/>
    <s v="ศิริวงศ์ ทูลธรรม"/>
    <s v="000182586"/>
    <s v="ชาย"/>
    <n v="7"/>
    <n v="1"/>
    <s v="นักเรียน"/>
    <s v="103"/>
    <x v="14"/>
    <x v="513"/>
    <x v="155"/>
    <x v="17"/>
    <s v="เสลภูมิ"/>
    <d v="2020-09-04T00:00:00"/>
    <d v="2020-09-09T00:00:00"/>
    <m/>
    <d v="2020-01-05T00:00:00"/>
    <x v="5"/>
    <n v="35"/>
  </r>
  <r>
    <n v="37836"/>
    <s v="66.Dengue fever"/>
    <s v="ศิริวรรณ มนิสสาร"/>
    <s v="000021456"/>
    <s v="หญิง"/>
    <n v="17"/>
    <n v="7"/>
    <s v="นักเรียน"/>
    <s v="143"/>
    <x v="5"/>
    <x v="5"/>
    <x v="5"/>
    <x v="4"/>
    <s v="ทุ่งเขาหลวง"/>
    <d v="2020-09-14T00:00:00"/>
    <d v="2020-09-21T00:00:00"/>
    <m/>
    <d v="2020-01-05T00:00:00"/>
    <x v="16"/>
    <n v="37"/>
  </r>
  <r>
    <n v="40497"/>
    <s v="66.Dengue fever"/>
    <s v="ศิริวาริน บัวสา"/>
    <s v="67625"/>
    <s v="หญิง"/>
    <n v="24"/>
    <n v="0"/>
    <s v="งานบ้าน"/>
    <s v="6"/>
    <x v="8"/>
    <x v="532"/>
    <x v="159"/>
    <x v="7"/>
    <s v="เกษตรวิสัย"/>
    <d v="2020-09-30T00:00:00"/>
    <d v="2020-10-01T00:00:00"/>
    <m/>
    <d v="2020-01-05T00:00:00"/>
    <x v="10"/>
    <n v="39"/>
  </r>
  <r>
    <n v="18575"/>
    <s v="66.Dengue fever"/>
    <s v="ศิริศักดิ์ วินทะไชย"/>
    <s v="590479"/>
    <s v="ชาย"/>
    <n v="13"/>
    <n v="11"/>
    <s v="นักเรียน"/>
    <s v="189"/>
    <x v="12"/>
    <x v="13"/>
    <x v="13"/>
    <x v="3"/>
    <s v="ร้อยเอ็ด"/>
    <d v="2020-04-29T00:00:00"/>
    <d v="2020-05-01T00:00:00"/>
    <m/>
    <d v="2020-01-05T00:00:00"/>
    <x v="27"/>
    <n v="17"/>
  </r>
  <r>
    <n v="20653"/>
    <s v="66.Dengue fever"/>
    <s v="ศิริอนันต์ แสนสุข"/>
    <s v="263033"/>
    <s v="หญิง"/>
    <n v="16"/>
    <n v="2"/>
    <s v="นักเรียน"/>
    <s v="4"/>
    <x v="9"/>
    <x v="191"/>
    <x v="19"/>
    <x v="5"/>
    <s v="โพนทอง"/>
    <d v="2020-05-20T00:00:00"/>
    <d v="2020-05-23T00:00:00"/>
    <m/>
    <d v="2020-01-05T00:00:00"/>
    <x v="6"/>
    <n v="20"/>
  </r>
  <r>
    <n v="35909"/>
    <s v="66.Dengue fever"/>
    <s v="ศิวกร เพ็งไธสงค์"/>
    <s v="5404841"/>
    <s v="ชาย"/>
    <n v="9"/>
    <n v="0"/>
    <s v="นักเรียน"/>
    <s v="136"/>
    <x v="8"/>
    <x v="49"/>
    <x v="39"/>
    <x v="11"/>
    <s v="ปทุมรัตต์"/>
    <d v="2020-09-02T00:00:00"/>
    <d v="2020-09-07T00:00:00"/>
    <m/>
    <d v="2020-01-05T00:00:00"/>
    <x v="5"/>
    <n v="35"/>
  </r>
  <r>
    <n v="37220"/>
    <s v="66.Dengue fever"/>
    <s v="ศิวกร แพงวงค์"/>
    <s v="5403037"/>
    <s v="ชาย"/>
    <n v="9"/>
    <n v="0"/>
    <s v="นักเรียน"/>
    <s v="192"/>
    <x v="7"/>
    <x v="334"/>
    <x v="116"/>
    <x v="7"/>
    <s v="เกษตรวิสัย"/>
    <d v="2020-09-04T00:00:00"/>
    <d v="2020-09-09T00:00:00"/>
    <m/>
    <d v="2020-01-05T00:00:00"/>
    <x v="5"/>
    <n v="35"/>
  </r>
  <r>
    <n v="28340"/>
    <s v="66.Dengue fever"/>
    <s v="ศุภโชค แก้วบุญเรือง"/>
    <s v="000016917"/>
    <s v="ชาย"/>
    <n v="15"/>
    <n v="4"/>
    <s v="นักเรียน"/>
    <s v="15"/>
    <x v="14"/>
    <x v="267"/>
    <x v="5"/>
    <x v="4"/>
    <s v="ทุ่งเขาหลวง"/>
    <d v="2020-07-19T00:00:00"/>
    <d v="2020-07-21T00:00:00"/>
    <m/>
    <d v="2020-01-05T00:00:00"/>
    <x v="11"/>
    <n v="29"/>
  </r>
  <r>
    <n v="30963"/>
    <s v="66.Dengue fever"/>
    <s v="ศุภกานต์ ราชรี"/>
    <s v="000174433"/>
    <s v="ชาย"/>
    <n v="8"/>
    <n v="4"/>
    <s v="นักเรียน"/>
    <s v="59"/>
    <x v="1"/>
    <x v="440"/>
    <x v="148"/>
    <x v="17"/>
    <s v="เสลภูมิ"/>
    <d v="2020-08-03T00:00:00"/>
    <d v="2020-08-06T00:00:00"/>
    <m/>
    <d v="2020-01-05T00:00:00"/>
    <x v="26"/>
    <n v="31"/>
  </r>
  <r>
    <n v="27189"/>
    <s v="66.Dengue fever"/>
    <s v="ศุภกิตติ์ แหล่งสนาม"/>
    <s v="6002539"/>
    <s v="ชาย"/>
    <n v="14"/>
    <n v="5"/>
    <s v="นักเรียน"/>
    <s v="211"/>
    <x v="0"/>
    <x v="533"/>
    <x v="124"/>
    <x v="19"/>
    <s v="เมืองสรวง"/>
    <d v="2020-07-04T00:00:00"/>
    <d v="2020-07-07T00:00:00"/>
    <m/>
    <d v="2020-01-05T00:00:00"/>
    <x v="12"/>
    <n v="26"/>
  </r>
  <r>
    <n v="19336"/>
    <s v="66.Dengue fever"/>
    <s v="ศุภกิตติ์ คัชรินทร์"/>
    <s v="560003311"/>
    <s v="ชาย"/>
    <n v="6"/>
    <n v="0"/>
    <s v="นักเรียน"/>
    <s v="6"/>
    <x v="14"/>
    <x v="175"/>
    <x v="20"/>
    <x v="9"/>
    <s v="พนมไพร"/>
    <d v="2020-05-08T00:00:00"/>
    <d v="2020-05-10T00:00:00"/>
    <m/>
    <d v="2020-01-05T00:00:00"/>
    <x v="22"/>
    <n v="18"/>
  </r>
  <r>
    <n v="29498"/>
    <s v="66.Dengue fever"/>
    <s v="ศุภชัย เฉยชมโฉม"/>
    <s v="279867"/>
    <s v="ชาย"/>
    <n v="44"/>
    <n v="3"/>
    <s v="รับจ้าง,กรรมกร"/>
    <s v="126/18"/>
    <x v="9"/>
    <x v="21"/>
    <x v="21"/>
    <x v="3"/>
    <s v="ร้อยเอ็ด"/>
    <d v="2020-07-23T00:00:00"/>
    <d v="2020-07-24T00:00:00"/>
    <m/>
    <d v="2020-01-05T00:00:00"/>
    <x v="11"/>
    <n v="29"/>
  </r>
  <r>
    <n v="19406"/>
    <s v="66.Dengue fever"/>
    <s v="ศุภณัฐ สอนวิชา"/>
    <s v="590000137"/>
    <s v="ชาย"/>
    <n v="4"/>
    <n v="11"/>
    <s v="ไม่ทราบอาชีพ/ในปกครอง"/>
    <s v="152"/>
    <x v="2"/>
    <x v="534"/>
    <x v="45"/>
    <x v="15"/>
    <s v="เมยวดี"/>
    <d v="2020-05-12T00:00:00"/>
    <d v="2020-05-12T00:00:00"/>
    <m/>
    <d v="2020-01-05T00:00:00"/>
    <x v="22"/>
    <n v="19"/>
  </r>
  <r>
    <n v="17810"/>
    <s v="66.Dengue fever"/>
    <s v="ศุภณัฐ สารบรรณ"/>
    <s v="233987"/>
    <s v="ชาย"/>
    <n v="19"/>
    <n v="0"/>
    <s v="นักเรียน"/>
    <s v="168"/>
    <x v="12"/>
    <x v="191"/>
    <x v="19"/>
    <x v="5"/>
    <s v="โพนทอง"/>
    <d v="2020-04-20T00:00:00"/>
    <d v="2020-04-25T00:00:00"/>
    <m/>
    <d v="2020-01-05T00:00:00"/>
    <x v="20"/>
    <n v="16"/>
  </r>
  <r>
    <n v="33777"/>
    <s v="66.Dengue fever"/>
    <s v="ศุภนันท์ วรรณวิเศษ"/>
    <s v="520149248"/>
    <s v="หญิง"/>
    <n v="12"/>
    <n v="1"/>
    <s v="นักเรียน"/>
    <s v="68"/>
    <x v="5"/>
    <x v="79"/>
    <x v="10"/>
    <x v="1"/>
    <s v="สุวรรณภูมิ"/>
    <d v="2020-08-09T00:00:00"/>
    <d v="2020-08-12T00:00:00"/>
    <m/>
    <d v="2020-01-05T00:00:00"/>
    <x v="0"/>
    <n v="32"/>
  </r>
  <r>
    <n v="18369"/>
    <s v="66.Dengue fever"/>
    <s v="ศุภลักษณ์ ศรีชะอุ่ม"/>
    <s v="000005515"/>
    <s v="หญิง"/>
    <n v="16"/>
    <n v="4"/>
    <s v="นักเรียน"/>
    <s v="60"/>
    <x v="14"/>
    <x v="267"/>
    <x v="5"/>
    <x v="4"/>
    <s v="ทุ่งเขาหลวง"/>
    <d v="2020-04-29T00:00:00"/>
    <d v="2020-05-01T00:00:00"/>
    <m/>
    <d v="2020-01-05T00:00:00"/>
    <x v="27"/>
    <n v="17"/>
  </r>
  <r>
    <n v="28289"/>
    <s v="66.Dengue fever"/>
    <s v="ศุภวัฒน์ ประดับวัน"/>
    <s v="202850"/>
    <s v="ชาย"/>
    <n v="31"/>
    <n v="8"/>
    <s v="รับจ้าง,กรรมกร"/>
    <s v="372"/>
    <x v="9"/>
    <x v="535"/>
    <x v="63"/>
    <x v="5"/>
    <s v="โพนทอง"/>
    <d v="2020-07-16T00:00:00"/>
    <d v="2020-07-20T00:00:00"/>
    <m/>
    <d v="2020-01-05T00:00:00"/>
    <x v="11"/>
    <n v="28"/>
  </r>
  <r>
    <n v="20856"/>
    <s v="66.Dengue fever"/>
    <s v="ศุภวัฒน์ พัฒบุผา"/>
    <s v="5805273"/>
    <s v="ชาย"/>
    <n v="11"/>
    <n v="10"/>
    <s v="นักเรียน"/>
    <s v="8"/>
    <x v="5"/>
    <x v="444"/>
    <x v="94"/>
    <x v="8"/>
    <s v="จตุรพักตรพิมาน"/>
    <d v="2020-05-25T00:00:00"/>
    <d v="2020-05-25T00:00:00"/>
    <m/>
    <d v="2020-01-05T00:00:00"/>
    <x v="1"/>
    <n v="21"/>
  </r>
  <r>
    <n v="28764"/>
    <s v="66.Dengue fever"/>
    <s v="ศุภวิชญ์ ตุ่มขาว"/>
    <s v="5305268"/>
    <s v="ชาย"/>
    <n v="9"/>
    <n v="0"/>
    <s v="นักเรียน"/>
    <s v="96"/>
    <x v="14"/>
    <x v="246"/>
    <x v="116"/>
    <x v="7"/>
    <s v="เกษตรวิสัย"/>
    <d v="2020-07-06T00:00:00"/>
    <d v="2020-07-10T00:00:00"/>
    <m/>
    <d v="2020-01-05T00:00:00"/>
    <x v="12"/>
    <n v="27"/>
  </r>
  <r>
    <n v="28269"/>
    <s v="66.Dengue fever"/>
    <s v="ศุภวิชญ์ นรสิงห์"/>
    <s v="700322"/>
    <s v="ชาย"/>
    <n v="11"/>
    <n v="11"/>
    <s v="นักเรียน"/>
    <s v="9/1"/>
    <x v="14"/>
    <x v="295"/>
    <x v="21"/>
    <x v="3"/>
    <s v="ร้อยเอ็ด"/>
    <d v="2020-07-14T00:00:00"/>
    <d v="2020-07-15T00:00:00"/>
    <m/>
    <d v="2020-01-05T00:00:00"/>
    <x v="9"/>
    <n v="28"/>
  </r>
  <r>
    <n v="20649"/>
    <s v="66.Dengue fever"/>
    <s v="ศุภวิชญ์ พลเยี่ยม"/>
    <s v="540000344"/>
    <s v="ชาย"/>
    <n v="9"/>
    <n v="3"/>
    <s v="นักเรียน"/>
    <s v="89"/>
    <x v="13"/>
    <x v="195"/>
    <x v="20"/>
    <x v="9"/>
    <s v="พนมไพร"/>
    <d v="2020-05-18T00:00:00"/>
    <d v="2020-05-22T00:00:00"/>
    <m/>
    <d v="2020-01-05T00:00:00"/>
    <x v="6"/>
    <n v="20"/>
  </r>
  <r>
    <n v="34096"/>
    <s v="66.Dengue fever"/>
    <s v="ศุภากร ขาวผ่อง"/>
    <s v="846667"/>
    <s v="ชาย"/>
    <n v="10"/>
    <n v="11"/>
    <s v="นักเรียน"/>
    <s v="400"/>
    <x v="18"/>
    <x v="536"/>
    <x v="13"/>
    <x v="3"/>
    <s v="ร้อยเอ็ด"/>
    <d v="2020-08-19T00:00:00"/>
    <d v="2020-08-23T00:00:00"/>
    <m/>
    <d v="2020-01-05T00:00:00"/>
    <x v="2"/>
    <n v="33"/>
  </r>
  <r>
    <n v="34676"/>
    <s v="66.Dengue fever"/>
    <s v="ศุภานัน ปัดสะตา"/>
    <s v="54003016"/>
    <s v="หญิง"/>
    <n v="9"/>
    <n v="0"/>
    <s v="นักเรียน"/>
    <s v="203"/>
    <x v="2"/>
    <x v="50"/>
    <x v="40"/>
    <x v="11"/>
    <s v="ปทุมรัตต์"/>
    <d v="2020-08-25T00:00:00"/>
    <d v="2020-08-28T00:00:00"/>
    <m/>
    <d v="2020-01-05T00:00:00"/>
    <x v="2"/>
    <n v="34"/>
  </r>
  <r>
    <n v="30424"/>
    <s v="66.Dengue fever"/>
    <s v="ศุภิสรา ทองมี"/>
    <s v="0080336"/>
    <s v="หญิง"/>
    <n v="11"/>
    <n v="3"/>
    <s v="นักเรียน"/>
    <s v="184"/>
    <x v="9"/>
    <x v="204"/>
    <x v="46"/>
    <x v="10"/>
    <s v="ธวัชบุรี"/>
    <d v="2020-07-28T00:00:00"/>
    <d v="2020-08-01T00:00:00"/>
    <m/>
    <d v="2020-01-05T00:00:00"/>
    <x v="18"/>
    <n v="30"/>
  </r>
  <r>
    <n v="13833"/>
    <s v="66.Dengue fever"/>
    <s v="สกาวเดือน รูตังติ"/>
    <s v="775325"/>
    <s v="หญิง"/>
    <n v="10"/>
    <n v="0"/>
    <s v="นักเรียน"/>
    <s v="47"/>
    <x v="14"/>
    <x v="537"/>
    <x v="57"/>
    <x v="3"/>
    <s v="ร้อยเอ็ด"/>
    <d v="2020-03-07T00:00:00"/>
    <d v="2020-03-10T00:00:00"/>
    <m/>
    <d v="2020-01-05T00:00:00"/>
    <x v="43"/>
    <n v="9"/>
  </r>
  <r>
    <n v="38800"/>
    <s v="66.Dengue fever"/>
    <s v="สถาพร แสวง"/>
    <s v="469685"/>
    <s v="ชาย"/>
    <n v="47"/>
    <n v="0"/>
    <s v="รับจ้าง,กรรมกร"/>
    <s v="14 22 รณชัยชาญยุทธ"/>
    <x v="10"/>
    <x v="277"/>
    <x v="21"/>
    <x v="3"/>
    <s v="ร้อยเอ็ด"/>
    <d v="2020-09-20T00:00:00"/>
    <d v="2020-09-24T00:00:00"/>
    <m/>
    <d v="2020-01-05T00:00:00"/>
    <x v="16"/>
    <n v="38"/>
  </r>
  <r>
    <n v="30800"/>
    <s v="66.Dengue fever"/>
    <s v="สถาพร สัตนาโค"/>
    <s v="156334"/>
    <s v="ชาย"/>
    <n v="30"/>
    <n v="0"/>
    <s v="รับจ้าง,กรรมกร"/>
    <s v="123"/>
    <x v="8"/>
    <x v="401"/>
    <x v="46"/>
    <x v="10"/>
    <s v="ร้อยเอ็ด"/>
    <d v="2020-07-31T00:00:00"/>
    <d v="2020-08-02T00:00:00"/>
    <m/>
    <d v="2020-01-05T00:00:00"/>
    <x v="26"/>
    <n v="30"/>
  </r>
  <r>
    <n v="12688"/>
    <s v="66.Dengue fever"/>
    <s v="สมวาสนา จุฑานิตย์"/>
    <s v="5700392"/>
    <s v="หญิง"/>
    <n v="18"/>
    <n v="0"/>
    <s v="นักเรียน"/>
    <s v="126"/>
    <x v="0"/>
    <x v="538"/>
    <x v="29"/>
    <x v="2"/>
    <s v="โพธิ์ชัย"/>
    <d v="2020-03-08T00:00:00"/>
    <d v="2020-03-10T00:00:00"/>
    <m/>
    <d v="2020-01-05T00:00:00"/>
    <x v="43"/>
    <n v="10"/>
  </r>
  <r>
    <n v="25329"/>
    <s v="66.Dengue fever"/>
    <s v="สมัชญา สีลุนใด"/>
    <m/>
    <s v="หญิง"/>
    <n v="15"/>
    <n v="0"/>
    <s v="นักเรียน"/>
    <s v="21"/>
    <x v="7"/>
    <x v="151"/>
    <x v="138"/>
    <x v="17"/>
    <s v="เสลภูมิ"/>
    <d v="2020-06-05T00:00:00"/>
    <d v="2020-06-09T00:00:00"/>
    <m/>
    <d v="2020-01-05T00:00:00"/>
    <x v="35"/>
    <n v="22"/>
  </r>
  <r>
    <n v="38418"/>
    <s v="66.Dengue fever"/>
    <s v="สยาม เกยโนนสูง"/>
    <s v="6301618"/>
    <s v="ชาย"/>
    <n v="37"/>
    <n v="2"/>
    <s v="รับจ้าง,กรรมกร"/>
    <s v="63"/>
    <x v="12"/>
    <x v="211"/>
    <x v="103"/>
    <x v="0"/>
    <s v="หนองพอก"/>
    <d v="2020-09-14T00:00:00"/>
    <d v="2020-09-18T00:00:00"/>
    <m/>
    <d v="2020-01-05T00:00:00"/>
    <x v="32"/>
    <n v="37"/>
  </r>
  <r>
    <n v="18259"/>
    <s v="66.Dengue fever"/>
    <s v="สรชัช ชานนตรี"/>
    <s v="181984"/>
    <s v="ชาย"/>
    <n v="11"/>
    <n v="0"/>
    <s v="นักเรียน"/>
    <s v="61"/>
    <x v="6"/>
    <x v="19"/>
    <x v="19"/>
    <x v="5"/>
    <s v="โพนทอง"/>
    <d v="2020-04-26T00:00:00"/>
    <d v="2020-04-30T00:00:00"/>
    <m/>
    <d v="2020-01-05T00:00:00"/>
    <x v="27"/>
    <n v="17"/>
  </r>
  <r>
    <n v="19832"/>
    <s v="66.Dengue fever"/>
    <s v="สรยุทธ ไม่ยาก"/>
    <s v="520020195"/>
    <s v="ชาย"/>
    <n v="11"/>
    <n v="3"/>
    <s v="นักเรียน"/>
    <s v="79"/>
    <x v="21"/>
    <x v="125"/>
    <x v="61"/>
    <x v="10"/>
    <s v="จุรีเวช"/>
    <d v="2020-05-09T00:00:00"/>
    <d v="2020-05-15T00:00:00"/>
    <m/>
    <d v="2020-01-05T00:00:00"/>
    <x v="22"/>
    <n v="18"/>
  </r>
  <r>
    <n v="17340"/>
    <s v="66.Dengue fever"/>
    <s v="สรวิชญ์ ชานนตรี"/>
    <s v="000140413"/>
    <s v="ชาย"/>
    <n v="14"/>
    <n v="2"/>
    <s v="นักเรียน"/>
    <s v="61"/>
    <x v="6"/>
    <x v="19"/>
    <x v="19"/>
    <x v="5"/>
    <s v="โพนทอง"/>
    <d v="2020-04-17T00:00:00"/>
    <d v="2020-04-20T00:00:00"/>
    <m/>
    <d v="2020-01-05T00:00:00"/>
    <x v="20"/>
    <n v="15"/>
  </r>
  <r>
    <n v="22094"/>
    <s v="66.Dengue fever"/>
    <s v="สรวิชญ์ นาคะวงศ์"/>
    <s v="450076758"/>
    <s v="ชาย"/>
    <n v="5"/>
    <n v="10"/>
    <s v="ไม่ทราบอาชีพ/ในปกครอง"/>
    <s v="78"/>
    <x v="0"/>
    <x v="83"/>
    <x v="42"/>
    <x v="1"/>
    <s v="สุวรรณภูมิ"/>
    <d v="2020-05-21T00:00:00"/>
    <d v="2020-05-26T00:00:00"/>
    <m/>
    <d v="2020-01-05T00:00:00"/>
    <x v="1"/>
    <n v="20"/>
  </r>
  <r>
    <n v="34934"/>
    <s v="66.Dengue fever"/>
    <s v="สรวิชญ์ พรมจามอญ"/>
    <s v="610205433"/>
    <s v="ชาย"/>
    <n v="2"/>
    <n v="10"/>
    <s v="ไม่ทราบอาชีพ/ในปกครอง"/>
    <s v="136"/>
    <x v="11"/>
    <x v="134"/>
    <x v="4"/>
    <x v="1"/>
    <s v="สุวรรณภูมิ"/>
    <d v="2020-08-16T00:00:00"/>
    <d v="2020-08-19T00:00:00"/>
    <m/>
    <d v="2020-01-05T00:00:00"/>
    <x v="21"/>
    <n v="33"/>
  </r>
  <r>
    <n v="28006"/>
    <s v="66.Dengue fever"/>
    <s v="สรัล วินทะไชย"/>
    <s v="1172333"/>
    <s v="ชาย"/>
    <n v="12"/>
    <n v="0"/>
    <s v="นักเรียน"/>
    <s v="14"/>
    <x v="10"/>
    <x v="165"/>
    <x v="57"/>
    <x v="3"/>
    <s v="ร้อยเอ็ด"/>
    <d v="2020-07-10T00:00:00"/>
    <d v="2020-07-11T00:00:00"/>
    <m/>
    <d v="2020-01-05T00:00:00"/>
    <x v="12"/>
    <n v="27"/>
  </r>
  <r>
    <n v="36466"/>
    <s v="66.Dengue fever"/>
    <s v="สราวุฒ วรชินา"/>
    <s v="946135"/>
    <s v="ชาย"/>
    <n v="20"/>
    <n v="2"/>
    <s v="รับจ้าง,กรรมกร"/>
    <s v="42"/>
    <x v="1"/>
    <x v="539"/>
    <x v="160"/>
    <x v="17"/>
    <s v="ร้อยเอ็ด"/>
    <d v="2020-09-03T00:00:00"/>
    <d v="2020-09-07T00:00:00"/>
    <m/>
    <d v="2020-01-05T00:00:00"/>
    <x v="5"/>
    <n v="35"/>
  </r>
  <r>
    <n v="25427"/>
    <s v="66.Dengue fever"/>
    <s v="สริดา จันทะคัด"/>
    <s v="684571"/>
    <s v="หญิง"/>
    <n v="12"/>
    <n v="0"/>
    <s v="นักเรียน"/>
    <s v="41/1"/>
    <x v="5"/>
    <x v="540"/>
    <x v="7"/>
    <x v="6"/>
    <s v="ร้อยเอ็ด"/>
    <d v="2020-06-25T00:00:00"/>
    <d v="2020-06-28T00:00:00"/>
    <m/>
    <d v="2020-01-05T00:00:00"/>
    <x v="7"/>
    <n v="25"/>
  </r>
  <r>
    <n v="28275"/>
    <s v="66.Dengue fever"/>
    <s v="สวิตตา บุญเทียม"/>
    <s v="000163815"/>
    <s v="หญิง"/>
    <n v="10"/>
    <n v="10"/>
    <s v="นักเรียน"/>
    <s v="37"/>
    <x v="5"/>
    <x v="359"/>
    <x v="140"/>
    <x v="17"/>
    <s v="เสลภูมิ"/>
    <d v="2020-07-16T00:00:00"/>
    <d v="2020-07-21T00:00:00"/>
    <m/>
    <d v="2020-01-05T00:00:00"/>
    <x v="11"/>
    <n v="28"/>
  </r>
  <r>
    <n v="31357"/>
    <s v="66.Dengue fever"/>
    <s v="สหภพ จรูญเพ็ญ"/>
    <s v="5103350"/>
    <s v="ชาย"/>
    <n v="12"/>
    <n v="0"/>
    <s v="นักเรียน"/>
    <s v="104"/>
    <x v="12"/>
    <x v="50"/>
    <x v="40"/>
    <x v="11"/>
    <s v="ปทุมรัตต์"/>
    <d v="2020-08-04T00:00:00"/>
    <d v="2020-08-08T00:00:00"/>
    <m/>
    <d v="2020-01-05T00:00:00"/>
    <x v="26"/>
    <n v="31"/>
  </r>
  <r>
    <n v="16114"/>
    <s v="66.Dengue fever"/>
    <s v="สหรัฐ ธงชัย"/>
    <s v="5903061"/>
    <s v="ชาย"/>
    <n v="5"/>
    <n v="0"/>
    <s v="ไม่ทราบอาชีพ/ในปกครอง"/>
    <s v="11"/>
    <x v="6"/>
    <x v="115"/>
    <x v="67"/>
    <x v="11"/>
    <s v="ปทุมรัตต์"/>
    <d v="2020-04-01T00:00:00"/>
    <d v="2020-04-05T00:00:00"/>
    <m/>
    <d v="2020-01-05T00:00:00"/>
    <x v="30"/>
    <n v="13"/>
  </r>
  <r>
    <n v="29670"/>
    <s v="66.Dengue fever"/>
    <s v="สหรัฐ ประโยชน์ศริริกุล"/>
    <s v="5702664"/>
    <s v="ชาย"/>
    <n v="10"/>
    <n v="0"/>
    <s v="นักเรียน"/>
    <s v="23"/>
    <x v="1"/>
    <x v="367"/>
    <x v="141"/>
    <x v="11"/>
    <s v="ปทุมรัตต์"/>
    <d v="2020-07-19T00:00:00"/>
    <d v="2020-07-24T00:00:00"/>
    <m/>
    <d v="2020-01-05T00:00:00"/>
    <x v="11"/>
    <n v="29"/>
  </r>
  <r>
    <n v="30793"/>
    <s v="66.Dengue fever"/>
    <s v="สหรัฐ รักษาภักดี"/>
    <s v="187020"/>
    <s v="ชาย"/>
    <n v="21"/>
    <n v="0"/>
    <s v="รับจ้าง,กรรมกร"/>
    <s v="12"/>
    <x v="13"/>
    <x v="541"/>
    <x v="56"/>
    <x v="10"/>
    <s v="ร้อยเอ็ด"/>
    <d v="2020-07-31T00:00:00"/>
    <d v="2020-08-01T00:00:00"/>
    <m/>
    <d v="2020-01-05T00:00:00"/>
    <x v="18"/>
    <n v="30"/>
  </r>
  <r>
    <n v="8620"/>
    <s v="66.Dengue fever"/>
    <s v="สันติสุข ไชยโชค"/>
    <s v="000194795"/>
    <s v="ชาย"/>
    <n v="8"/>
    <n v="4"/>
    <s v="นักเรียน"/>
    <s v="244"/>
    <x v="16"/>
    <x v="339"/>
    <x v="128"/>
    <x v="5"/>
    <s v="โพนทอง"/>
    <d v="2020-02-12T00:00:00"/>
    <d v="2020-02-17T00:00:00"/>
    <m/>
    <d v="2020-01-05T00:00:00"/>
    <x v="33"/>
    <n v="6"/>
  </r>
  <r>
    <n v="16230"/>
    <s v="66.Dengue fever"/>
    <s v="สาธิต มิตะมะ"/>
    <s v="158564"/>
    <s v="ชาย"/>
    <n v="36"/>
    <n v="4"/>
    <s v="รับจ้าง,กรรมกร"/>
    <s v="144"/>
    <x v="13"/>
    <x v="24"/>
    <x v="23"/>
    <x v="3"/>
    <s v="ร้อยเอ็ด"/>
    <d v="2020-03-21T00:00:00"/>
    <d v="2020-03-23T00:00:00"/>
    <m/>
    <d v="2020-01-05T00:00:00"/>
    <x v="36"/>
    <n v="11"/>
  </r>
  <r>
    <n v="25669"/>
    <s v="66.Dengue fever"/>
    <s v="สายฝน ทองแท่ง"/>
    <s v="590000257"/>
    <s v="หญิง"/>
    <n v="8"/>
    <n v="11"/>
    <s v="นักเรียน"/>
    <s v="159"/>
    <x v="6"/>
    <x v="41"/>
    <x v="33"/>
    <x v="9"/>
    <s v="พนมไพร"/>
    <d v="2020-06-27T00:00:00"/>
    <d v="2020-07-01T00:00:00"/>
    <m/>
    <d v="2020-01-05T00:00:00"/>
    <x v="7"/>
    <n v="25"/>
  </r>
  <r>
    <n v="26498"/>
    <s v="66.Dengue fever"/>
    <s v="สาริศา ปิ่นคำ"/>
    <s v="5001011"/>
    <s v="หญิง"/>
    <n v="14"/>
    <n v="11"/>
    <s v="นักเรียน"/>
    <s v="71"/>
    <x v="0"/>
    <x v="12"/>
    <x v="12"/>
    <x v="0"/>
    <s v="หนองพอก"/>
    <d v="2020-07-01T00:00:00"/>
    <d v="2020-07-05T00:00:00"/>
    <m/>
    <d v="2020-01-05T00:00:00"/>
    <x v="12"/>
    <n v="26"/>
  </r>
  <r>
    <n v="22567"/>
    <s v="66.Dengue fever"/>
    <s v="สาวิตรี ศรีรัตน์"/>
    <s v="450031547"/>
    <s v="หญิง"/>
    <n v="24"/>
    <n v="9"/>
    <s v="รับจ้าง,กรรมกร"/>
    <s v="94"/>
    <x v="6"/>
    <x v="41"/>
    <x v="33"/>
    <x v="9"/>
    <s v="พนมไพร"/>
    <d v="2020-06-09T00:00:00"/>
    <d v="2020-06-10T00:00:00"/>
    <m/>
    <d v="2020-01-05T00:00:00"/>
    <x v="35"/>
    <n v="23"/>
  </r>
  <r>
    <n v="45799"/>
    <s v="66.Dengue fever"/>
    <s v="สำเนาว์ สุมาลี"/>
    <s v="570008010"/>
    <s v="หญิง"/>
    <n v="61"/>
    <n v="9"/>
    <s v="เกษตร"/>
    <s v="12"/>
    <x v="9"/>
    <x v="542"/>
    <x v="54"/>
    <x v="13"/>
    <s v="จุรีเวช"/>
    <d v="2020-11-13T00:00:00"/>
    <d v="2020-11-18T00:00:00"/>
    <m/>
    <d v="2020-01-05T00:00:00"/>
    <x v="25"/>
    <n v="45"/>
  </r>
  <r>
    <n v="18207"/>
    <s v="66.Dengue fever"/>
    <s v="สำรวย โคตพงค์"/>
    <m/>
    <s v="หญิง"/>
    <n v="41"/>
    <n v="0"/>
    <s v="รับจ้าง,กรรมกร"/>
    <s v="199"/>
    <x v="13"/>
    <x v="512"/>
    <x v="147"/>
    <x v="17"/>
    <s v="เสลภูมิ"/>
    <d v="2020-04-24T00:00:00"/>
    <d v="2020-04-29T00:00:00"/>
    <m/>
    <d v="2020-01-05T00:00:00"/>
    <x v="27"/>
    <n v="16"/>
  </r>
  <r>
    <n v="19309"/>
    <s v="66.Dengue fever"/>
    <s v="สำลี อ่างสุพรรณ"/>
    <m/>
    <s v="หญิง"/>
    <n v="60"/>
    <n v="0"/>
    <s v="รับจ้าง,กรรมกร"/>
    <s v="20"/>
    <x v="5"/>
    <x v="313"/>
    <x v="131"/>
    <x v="17"/>
    <s v="เสลภูมิ"/>
    <d v="2020-05-06T00:00:00"/>
    <d v="2020-05-08T00:00:00"/>
    <m/>
    <d v="2020-01-05T00:00:00"/>
    <x v="14"/>
    <n v="18"/>
  </r>
  <r>
    <n v="25065"/>
    <s v="66.Dengue fever"/>
    <s v="สิทธิกร บุทธิจักร"/>
    <s v="1171007"/>
    <s v="ชาย"/>
    <n v="18"/>
    <n v="0"/>
    <s v="นักเรียน"/>
    <s v="-"/>
    <x v="13"/>
    <x v="64"/>
    <x v="49"/>
    <x v="6"/>
    <s v="ร้อยเอ็ด"/>
    <d v="2020-06-23T00:00:00"/>
    <d v="2020-06-25T00:00:00"/>
    <m/>
    <d v="2020-01-05T00:00:00"/>
    <x v="15"/>
    <n v="25"/>
  </r>
  <r>
    <n v="3572"/>
    <s v="66.Dengue fever"/>
    <s v="สิทธิศักดิ์ ประจันทร์ศรี"/>
    <s v="630000432"/>
    <s v="ชาย"/>
    <n v="8"/>
    <n v="6"/>
    <s v="นักเรียน"/>
    <s v="120"/>
    <x v="2"/>
    <x v="100"/>
    <x v="66"/>
    <x v="13"/>
    <s v="จุรีเวช"/>
    <d v="2020-01-17T00:00:00"/>
    <d v="2020-01-22T00:00:00"/>
    <m/>
    <d v="2020-01-05T00:00:00"/>
    <x v="38"/>
    <n v="2"/>
  </r>
  <r>
    <n v="10646"/>
    <s v="66.Dengue fever"/>
    <s v="สิริกร บุตนุ"/>
    <s v="933081"/>
    <s v="หญิง"/>
    <n v="7"/>
    <n v="0"/>
    <s v="นักเรียน"/>
    <s v="233"/>
    <x v="5"/>
    <x v="29"/>
    <x v="21"/>
    <x v="3"/>
    <s v="ร้อยเอ็ด"/>
    <d v="2020-02-13T00:00:00"/>
    <d v="2020-02-18T00:00:00"/>
    <m/>
    <d v="2020-01-05T00:00:00"/>
    <x v="33"/>
    <n v="6"/>
  </r>
  <r>
    <n v="38374"/>
    <s v="66.Dengue fever"/>
    <s v="สิริญญา คงฟัก"/>
    <s v="000134708"/>
    <s v="หญิง"/>
    <n v="17"/>
    <n v="10"/>
    <s v="นักเรียน"/>
    <s v="2"/>
    <x v="5"/>
    <x v="543"/>
    <x v="142"/>
    <x v="17"/>
    <s v="เสลภูมิ"/>
    <d v="2020-09-24T00:00:00"/>
    <d v="2020-09-24T00:00:00"/>
    <m/>
    <d v="2020-01-05T00:00:00"/>
    <x v="16"/>
    <n v="38"/>
  </r>
  <r>
    <n v="32987"/>
    <s v="66.Dengue fever"/>
    <s v="สิริธิดา สงวนศรี"/>
    <s v="620000128"/>
    <s v="หญิง"/>
    <n v="1"/>
    <n v="6"/>
    <s v="ไม่ทราบอาชีพ/ในปกครอง"/>
    <s v="109"/>
    <x v="5"/>
    <x v="127"/>
    <x v="76"/>
    <x v="1"/>
    <s v="สุวรรณภูมิ"/>
    <d v="2020-07-26T00:00:00"/>
    <d v="2020-08-03T00:00:00"/>
    <m/>
    <d v="2020-01-05T00:00:00"/>
    <x v="26"/>
    <n v="30"/>
  </r>
  <r>
    <n v="27001"/>
    <s v="66.Dengue fever"/>
    <s v="สิรินภา โพธิ์ภักดี"/>
    <s v="5606856"/>
    <s v="หญิง"/>
    <n v="14"/>
    <n v="4"/>
    <s v="นักเรียน"/>
    <s v="11"/>
    <x v="9"/>
    <x v="374"/>
    <x v="104"/>
    <x v="8"/>
    <s v="จตุรพักตรพิมาน"/>
    <d v="2020-07-13T00:00:00"/>
    <d v="2020-07-13T00:00:00"/>
    <m/>
    <d v="2020-01-05T00:00:00"/>
    <x v="9"/>
    <n v="28"/>
  </r>
  <r>
    <n v="14673"/>
    <s v="66.Dengue fever"/>
    <s v="สิรินาถ พรมรัตน์"/>
    <s v="630001744"/>
    <s v="หญิง"/>
    <n v="13"/>
    <n v="8"/>
    <s v="นักเรียน"/>
    <s v="22"/>
    <x v="7"/>
    <x v="78"/>
    <x v="56"/>
    <x v="10"/>
    <s v="จุรีเวช"/>
    <d v="2020-03-18T00:00:00"/>
    <d v="2020-03-20T00:00:00"/>
    <m/>
    <d v="2020-01-05T00:00:00"/>
    <x v="3"/>
    <n v="11"/>
  </r>
  <r>
    <n v="26556"/>
    <s v="66.Dengue fever"/>
    <s v="สิรินารถ สีลา"/>
    <s v="4416892"/>
    <s v="หญิง"/>
    <n v="22"/>
    <n v="0"/>
    <s v="เกษตร"/>
    <s v="22"/>
    <x v="14"/>
    <x v="544"/>
    <x v="25"/>
    <x v="11"/>
    <s v="ปทุมรัตต์"/>
    <d v="2020-07-01T00:00:00"/>
    <d v="2020-07-05T00:00:00"/>
    <m/>
    <d v="2020-01-05T00:00:00"/>
    <x v="12"/>
    <n v="26"/>
  </r>
  <r>
    <n v="36116"/>
    <s v="66.Dengue fever"/>
    <s v="สิริวดี ศรีวงษ์กลาง"/>
    <m/>
    <s v="หญิง"/>
    <n v="3"/>
    <n v="9"/>
    <s v="ไม่ทราบอาชีพ/ในปกครอง"/>
    <s v="225"/>
    <x v="14"/>
    <x v="130"/>
    <x v="22"/>
    <x v="10"/>
    <s v="ร้อยเอ็ดธนบุรี"/>
    <d v="2020-09-03T00:00:00"/>
    <d v="2020-09-04T00:00:00"/>
    <m/>
    <d v="2020-01-05T00:00:00"/>
    <x v="13"/>
    <n v="35"/>
  </r>
  <r>
    <n v="27751"/>
    <s v="66.Dengue fever"/>
    <s v="สิริวิมล พลเยี่ยม"/>
    <s v="154148"/>
    <s v="หญิง"/>
    <n v="12"/>
    <n v="0"/>
    <s v="นักเรียน"/>
    <s v="124"/>
    <x v="10"/>
    <x v="261"/>
    <x v="43"/>
    <x v="5"/>
    <s v="โพนทอง"/>
    <d v="2020-07-13T00:00:00"/>
    <d v="2020-07-17T00:00:00"/>
    <m/>
    <d v="2020-01-05T00:00:00"/>
    <x v="9"/>
    <n v="28"/>
  </r>
  <r>
    <n v="28796"/>
    <s v="66.Dengue fever"/>
    <s v="สุกฤตา สมวงค์"/>
    <s v="269805"/>
    <s v="หญิง"/>
    <n v="5"/>
    <n v="0"/>
    <s v="ไม่ทราบอาชีพ/ในปกครอง"/>
    <s v="10"/>
    <x v="14"/>
    <x v="385"/>
    <x v="138"/>
    <x v="17"/>
    <s v="โพนทอง"/>
    <d v="2020-07-16T00:00:00"/>
    <d v="2020-07-22T00:00:00"/>
    <m/>
    <d v="2020-01-05T00:00:00"/>
    <x v="11"/>
    <n v="28"/>
  </r>
  <r>
    <n v="25328"/>
    <s v="66.Dengue fever"/>
    <s v="สุกัญญา แสงกล้า"/>
    <m/>
    <s v="หญิง"/>
    <n v="20"/>
    <n v="0"/>
    <s v="รับจ้าง,กรรมกร"/>
    <s v="58"/>
    <x v="6"/>
    <x v="425"/>
    <x v="140"/>
    <x v="17"/>
    <s v="เสลภูมิ"/>
    <d v="2020-06-03T00:00:00"/>
    <d v="2020-06-06T00:00:00"/>
    <m/>
    <d v="2020-01-05T00:00:00"/>
    <x v="8"/>
    <n v="22"/>
  </r>
  <r>
    <n v="36842"/>
    <s v="66.Dengue fever"/>
    <s v="สุขุมาล โยธะกา"/>
    <s v="630005031"/>
    <s v="หญิง"/>
    <n v="37"/>
    <n v="3"/>
    <s v="รับจ้าง,กรรมกร"/>
    <s v="119"/>
    <x v="13"/>
    <x v="545"/>
    <x v="80"/>
    <x v="19"/>
    <s v="จุรีเวช"/>
    <d v="2020-09-06T00:00:00"/>
    <d v="2020-09-12T00:00:00"/>
    <m/>
    <d v="2020-01-05T00:00:00"/>
    <x v="5"/>
    <n v="36"/>
  </r>
  <r>
    <n v="37552"/>
    <s v="66.Dengue fever"/>
    <s v="สุจิรา สีดามาตย์"/>
    <s v="497692"/>
    <s v="หญิง"/>
    <n v="16"/>
    <n v="1"/>
    <s v="นักเรียน"/>
    <s v="151"/>
    <x v="2"/>
    <x v="78"/>
    <x v="56"/>
    <x v="10"/>
    <s v="ร้อยเอ็ด"/>
    <d v="2020-09-07T00:00:00"/>
    <d v="2020-09-12T00:00:00"/>
    <m/>
    <d v="2020-01-05T00:00:00"/>
    <x v="5"/>
    <n v="36"/>
  </r>
  <r>
    <n v="24247"/>
    <s v="66.Dengue fever"/>
    <s v="สุจิรา สุวรรณศรี"/>
    <s v="0133360"/>
    <s v="หญิง"/>
    <n v="22"/>
    <n v="10"/>
    <s v="รับจ้าง,กรรมกร"/>
    <s v="47"/>
    <x v="7"/>
    <x v="38"/>
    <x v="22"/>
    <x v="10"/>
    <s v="ธวัชบุรี"/>
    <d v="2020-06-16T00:00:00"/>
    <d v="2020-06-21T00:00:00"/>
    <m/>
    <d v="2020-01-05T00:00:00"/>
    <x v="15"/>
    <n v="24"/>
  </r>
  <r>
    <n v="16505"/>
    <s v="66.Dengue fever"/>
    <s v="สุชานาถ  ทองภู"/>
    <s v="6300393"/>
    <s v="หญิง"/>
    <n v="6"/>
    <n v="0"/>
    <s v="นักเรียน"/>
    <s v="138"/>
    <x v="8"/>
    <x v="245"/>
    <x v="54"/>
    <x v="11"/>
    <s v="ปทุมรัตต์"/>
    <d v="2020-04-03T00:00:00"/>
    <d v="2020-04-06T00:00:00"/>
    <m/>
    <d v="2020-01-05T00:00:00"/>
    <x v="30"/>
    <n v="13"/>
  </r>
  <r>
    <n v="20003"/>
    <s v="66.Dengue fever"/>
    <s v="สุชาวดี สุ่มมาตย์"/>
    <s v="1107144"/>
    <s v="หญิง"/>
    <n v="12"/>
    <n v="7"/>
    <s v="นักเรียน"/>
    <s v="78"/>
    <x v="7"/>
    <x v="38"/>
    <x v="22"/>
    <x v="10"/>
    <s v="ร้อยเอ็ด"/>
    <d v="2020-05-14T00:00:00"/>
    <d v="2020-05-16T00:00:00"/>
    <m/>
    <d v="2020-01-05T00:00:00"/>
    <x v="22"/>
    <n v="19"/>
  </r>
  <r>
    <n v="23954"/>
    <s v="66.Dengue fever"/>
    <s v="สุดาทิพย์ เสาพาน"/>
    <s v="000201706"/>
    <s v="หญิง"/>
    <n v="12"/>
    <n v="7"/>
    <s v="นักเรียน"/>
    <s v="236"/>
    <x v="13"/>
    <x v="459"/>
    <x v="128"/>
    <x v="5"/>
    <s v="โพนทอง"/>
    <d v="2020-06-21T00:00:00"/>
    <d v="2020-06-21T00:00:00"/>
    <m/>
    <d v="2020-01-05T00:00:00"/>
    <x v="15"/>
    <n v="25"/>
  </r>
  <r>
    <n v="30236"/>
    <s v="66.Dengue fever"/>
    <s v="สุทธิดร ยำยวน"/>
    <s v="700360"/>
    <s v="ชาย"/>
    <n v="17"/>
    <n v="10"/>
    <s v="นักเรียน"/>
    <s v="22"/>
    <x v="5"/>
    <x v="62"/>
    <x v="3"/>
    <x v="3"/>
    <s v="ร้อยเอ็ด"/>
    <d v="2020-07-25T00:00:00"/>
    <d v="2020-07-29T00:00:00"/>
    <m/>
    <d v="2020-01-05T00:00:00"/>
    <x v="18"/>
    <n v="29"/>
  </r>
  <r>
    <n v="27703"/>
    <s v="66.Dengue fever"/>
    <s v="สุธาทิพย์ วรวงค์"/>
    <m/>
    <s v="หญิง"/>
    <n v="17"/>
    <n v="0"/>
    <s v="นักเรียน"/>
    <s v="80"/>
    <x v="9"/>
    <x v="373"/>
    <x v="142"/>
    <x v="17"/>
    <s v="เสลภูมิ"/>
    <d v="2020-07-06T00:00:00"/>
    <d v="2020-07-10T00:00:00"/>
    <m/>
    <d v="2020-01-05T00:00:00"/>
    <x v="12"/>
    <n v="27"/>
  </r>
  <r>
    <n v="27682"/>
    <s v="66.Dengue fever"/>
    <s v="สุธินันท์ แน่นกระโทก"/>
    <s v="580187145"/>
    <s v="ชาย"/>
    <n v="5"/>
    <n v="0"/>
    <s v="ไม่ทราบอาชีพ/ในปกครอง"/>
    <s v="7"/>
    <x v="0"/>
    <x v="546"/>
    <x v="87"/>
    <x v="1"/>
    <s v="สุวรรณภูมิ"/>
    <d v="2020-07-04T00:00:00"/>
    <d v="2020-07-08T00:00:00"/>
    <m/>
    <d v="2020-01-05T00:00:00"/>
    <x v="12"/>
    <n v="26"/>
  </r>
  <r>
    <n v="26403"/>
    <s v="66.Dengue fever"/>
    <s v="สุธิษา กลางโนนงิ้ว"/>
    <s v="658279"/>
    <s v="หญิง"/>
    <n v="33"/>
    <n v="2"/>
    <s v="รับจ้าง,กรรมกร"/>
    <s v="329"/>
    <x v="16"/>
    <x v="243"/>
    <x v="34"/>
    <x v="3"/>
    <s v="ร้อยเอ็ด"/>
    <d v="2020-06-28T00:00:00"/>
    <d v="2020-06-30T00:00:00"/>
    <m/>
    <d v="2020-01-05T00:00:00"/>
    <x v="7"/>
    <n v="26"/>
  </r>
  <r>
    <n v="28767"/>
    <s v="66.Dengue fever"/>
    <s v="สุธีรา ใจกลาง"/>
    <s v="91077"/>
    <s v="หญิง"/>
    <n v="21"/>
    <n v="0"/>
    <s v="รับจ้าง,กรรมกร"/>
    <s v="181"/>
    <x v="14"/>
    <x v="246"/>
    <x v="116"/>
    <x v="7"/>
    <s v="เกษตรวิสัย"/>
    <d v="2020-07-08T00:00:00"/>
    <d v="2020-07-11T00:00:00"/>
    <m/>
    <d v="2020-01-05T00:00:00"/>
    <x v="12"/>
    <n v="27"/>
  </r>
  <r>
    <n v="27471"/>
    <s v="66.Dengue fever"/>
    <s v="สุนัน บุญหนา"/>
    <s v="157281"/>
    <s v="หญิง"/>
    <n v="45"/>
    <n v="6"/>
    <s v="รับจ้าง,กรรมกร"/>
    <s v="84"/>
    <x v="16"/>
    <x v="456"/>
    <x v="23"/>
    <x v="3"/>
    <s v="ร้อยเอ็ด"/>
    <d v="2020-07-06T00:00:00"/>
    <d v="2020-07-10T00:00:00"/>
    <m/>
    <d v="2020-01-05T00:00:00"/>
    <x v="12"/>
    <n v="27"/>
  </r>
  <r>
    <n v="39245"/>
    <s v="66.Dengue fever"/>
    <s v="สุนิตา เสาโมก"/>
    <s v="94660"/>
    <s v="หญิง"/>
    <n v="10"/>
    <n v="0"/>
    <s v="นักเรียน"/>
    <s v="197"/>
    <x v="9"/>
    <x v="162"/>
    <x v="59"/>
    <x v="13"/>
    <s v="อาจสามารถ"/>
    <d v="2020-08-13T00:00:00"/>
    <d v="2020-08-17T00:00:00"/>
    <m/>
    <d v="2020-01-05T00:00:00"/>
    <x v="21"/>
    <n v="32"/>
  </r>
  <r>
    <n v="32405"/>
    <s v="66.Dengue fever"/>
    <s v="สุนิตา วงค์อนุ"/>
    <s v="000134038"/>
    <s v="หญิง"/>
    <n v="15"/>
    <n v="10"/>
    <s v="นักเรียน"/>
    <s v="27"/>
    <x v="0"/>
    <x v="547"/>
    <x v="138"/>
    <x v="17"/>
    <s v="เสลภูมิ"/>
    <d v="2020-08-14T00:00:00"/>
    <d v="2020-08-14T00:00:00"/>
    <m/>
    <d v="2020-01-05T00:00:00"/>
    <x v="0"/>
    <n v="32"/>
  </r>
  <r>
    <n v="44804"/>
    <s v="66.Dengue fever"/>
    <s v="สุพนิตา สืบเทพ"/>
    <s v="5502856"/>
    <s v="หญิง"/>
    <n v="8"/>
    <n v="0"/>
    <s v="นักเรียน"/>
    <s v="19"/>
    <x v="10"/>
    <x v="98"/>
    <x v="40"/>
    <x v="11"/>
    <s v="ปทุมรัตต์"/>
    <d v="2020-11-04T00:00:00"/>
    <d v="2020-11-08T00:00:00"/>
    <m/>
    <d v="2020-01-05T00:00:00"/>
    <x v="40"/>
    <n v="44"/>
  </r>
  <r>
    <n v="21433"/>
    <s v="66.Dengue fever"/>
    <s v="สุพรรษา สีเงิน"/>
    <s v="6301398"/>
    <s v="หญิง"/>
    <n v="20"/>
    <n v="0"/>
    <s v="รับจ้าง,กรรมกร"/>
    <s v="79"/>
    <x v="11"/>
    <x v="189"/>
    <x v="1"/>
    <x v="1"/>
    <s v="เกษตรวิสัย"/>
    <d v="2020-05-14T00:00:00"/>
    <d v="2020-05-16T00:00:00"/>
    <m/>
    <d v="2020-01-05T00:00:00"/>
    <x v="22"/>
    <n v="19"/>
  </r>
  <r>
    <n v="20497"/>
    <s v="66.Dengue fever"/>
    <s v="สุพัตตรา สนิทนวล"/>
    <s v="994023"/>
    <s v="หญิง"/>
    <n v="5"/>
    <n v="0"/>
    <s v="ไม่ทราบอาชีพ/ในปกครอง"/>
    <s v="74"/>
    <x v="12"/>
    <x v="13"/>
    <x v="13"/>
    <x v="3"/>
    <s v="ร้อยเอ็ด"/>
    <d v="2020-05-14T00:00:00"/>
    <d v="2020-05-18T00:00:00"/>
    <m/>
    <d v="2020-01-05T00:00:00"/>
    <x v="6"/>
    <n v="19"/>
  </r>
  <r>
    <n v="16248"/>
    <s v="66.Dengue fever"/>
    <s v="สุพัทรา สังฆมณี"/>
    <s v="545478"/>
    <s v="หญิง"/>
    <n v="21"/>
    <n v="4"/>
    <s v="รับจ้าง,กรรมกร"/>
    <s v="46/1"/>
    <x v="11"/>
    <x v="65"/>
    <x v="50"/>
    <x v="3"/>
    <s v="ร้อยเอ็ด"/>
    <d v="2020-03-27T00:00:00"/>
    <d v="2020-03-31T00:00:00"/>
    <m/>
    <d v="2020-01-05T00:00:00"/>
    <x v="17"/>
    <n v="12"/>
  </r>
  <r>
    <n v="36463"/>
    <s v="66.Dengue fever"/>
    <s v="สุพาณี เกณฑ์สาคู"/>
    <s v="1012816"/>
    <s v="หญิง"/>
    <n v="4"/>
    <n v="10"/>
    <s v="ไม่ทราบอาชีพ/ในปกครอง"/>
    <s v="194"/>
    <x v="14"/>
    <x v="207"/>
    <x v="13"/>
    <x v="3"/>
    <s v="ร้อยเอ็ด"/>
    <d v="2020-09-02T00:00:00"/>
    <d v="2020-09-04T00:00:00"/>
    <m/>
    <d v="2020-01-05T00:00:00"/>
    <x v="13"/>
    <n v="35"/>
  </r>
  <r>
    <n v="34107"/>
    <s v="66.Dengue fever"/>
    <s v="สุพิชฌาย์ อารีเอื้อ"/>
    <s v="1032859"/>
    <s v="หญิง"/>
    <n v="4"/>
    <n v="0"/>
    <s v="ไม่ทราบอาชีพ/ในปกครอง"/>
    <s v="31"/>
    <x v="10"/>
    <x v="227"/>
    <x v="34"/>
    <x v="3"/>
    <s v="ร้อยเอ็ด"/>
    <d v="2020-08-18T00:00:00"/>
    <d v="2020-08-22T00:00:00"/>
    <m/>
    <d v="2020-01-05T00:00:00"/>
    <x v="21"/>
    <n v="33"/>
  </r>
  <r>
    <n v="21161"/>
    <s v="66.Dengue fever"/>
    <s v="สุพิชญา ผายพิมาย"/>
    <s v="885745"/>
    <s v="หญิง"/>
    <n v="10"/>
    <n v="6"/>
    <s v="นักเรียน"/>
    <s v="262"/>
    <x v="20"/>
    <x v="72"/>
    <x v="34"/>
    <x v="3"/>
    <s v="ร้อยเอ็ด"/>
    <d v="2020-05-19T00:00:00"/>
    <d v="2020-05-24T00:00:00"/>
    <m/>
    <d v="2020-01-05T00:00:00"/>
    <x v="1"/>
    <n v="20"/>
  </r>
  <r>
    <n v="29217"/>
    <s v="66.Dengue fever"/>
    <s v="สุพิชญา มินบำรุง"/>
    <s v="1166083"/>
    <s v="หญิง"/>
    <n v="4"/>
    <n v="8"/>
    <s v="ไม่ทราบอาชีพ/ในปกครอง"/>
    <s v="5"/>
    <x v="14"/>
    <x v="130"/>
    <x v="22"/>
    <x v="10"/>
    <s v="ร้อยเอ็ด"/>
    <d v="2020-07-20T00:00:00"/>
    <d v="2020-07-23T00:00:00"/>
    <m/>
    <d v="2020-01-05T00:00:00"/>
    <x v="11"/>
    <n v="29"/>
  </r>
  <r>
    <n v="27223"/>
    <s v="66.Dengue fever"/>
    <s v="สุภจิต เก่งการรัก"/>
    <s v="5003636"/>
    <s v="ชาย"/>
    <n v="12"/>
    <n v="0"/>
    <s v="นักเรียน"/>
    <s v="69"/>
    <x v="12"/>
    <x v="110"/>
    <x v="67"/>
    <x v="11"/>
    <s v="ปทุมรัตต์"/>
    <d v="2020-07-11T00:00:00"/>
    <d v="2020-07-13T00:00:00"/>
    <m/>
    <d v="2020-01-05T00:00:00"/>
    <x v="9"/>
    <n v="27"/>
  </r>
  <r>
    <n v="19008"/>
    <s v="66.Dengue fever"/>
    <s v="สุภนิดา เพชรดี"/>
    <s v="580184870"/>
    <s v="หญิง"/>
    <n v="5"/>
    <n v="1"/>
    <s v="ไม่ทราบอาชีพ/ในปกครอง"/>
    <s v="34"/>
    <x v="0"/>
    <x v="83"/>
    <x v="42"/>
    <x v="1"/>
    <s v="สุวรรณภูมิ"/>
    <d v="2020-04-24T00:00:00"/>
    <d v="2020-04-28T00:00:00"/>
    <m/>
    <d v="2020-01-05T00:00:00"/>
    <x v="27"/>
    <n v="16"/>
  </r>
  <r>
    <n v="23253"/>
    <s v="66.Dengue fever"/>
    <s v="สุภัทรสร คำสอง"/>
    <s v="470000555"/>
    <s v="หญิง"/>
    <n v="27"/>
    <n v="6"/>
    <s v="รับจ้าง,กรรมกร"/>
    <s v="100"/>
    <x v="14"/>
    <x v="112"/>
    <x v="58"/>
    <x v="12"/>
    <s v="หนองฮี"/>
    <d v="2020-06-14T00:00:00"/>
    <d v="2020-06-14T00:00:00"/>
    <m/>
    <d v="2020-01-05T00:00:00"/>
    <x v="4"/>
    <n v="24"/>
  </r>
  <r>
    <n v="20054"/>
    <s v="66.Dengue fever"/>
    <s v="สุภาพร สีดาทอง"/>
    <s v="5707363"/>
    <s v="หญิง"/>
    <n v="10"/>
    <n v="11"/>
    <s v="นักเรียน"/>
    <s v="155"/>
    <x v="6"/>
    <x v="113"/>
    <x v="29"/>
    <x v="2"/>
    <s v="โพธิ์ชัย"/>
    <d v="2020-05-16T00:00:00"/>
    <d v="2020-05-16T00:00:00"/>
    <m/>
    <d v="2020-01-05T00:00:00"/>
    <x v="22"/>
    <n v="19"/>
  </r>
  <r>
    <n v="42566"/>
    <s v="66.Dengue fever"/>
    <s v="สุภาวดี ดีทรัพย์"/>
    <s v="570182855"/>
    <s v="หญิง"/>
    <n v="7"/>
    <n v="0"/>
    <s v="นักเรียน"/>
    <s v="155"/>
    <x v="11"/>
    <x v="113"/>
    <x v="161"/>
    <x v="1"/>
    <s v="สุวรรณภูมิ"/>
    <d v="2020-10-14T00:00:00"/>
    <d v="2020-10-16T00:00:00"/>
    <m/>
    <d v="2020-01-05T00:00:00"/>
    <x v="45"/>
    <n v="41"/>
  </r>
  <r>
    <n v="37130"/>
    <s v="66.Dengue fever"/>
    <s v="สุภาสินี ชนะพันธ์"/>
    <s v="114677"/>
    <s v="หญิง"/>
    <n v="11"/>
    <n v="0"/>
    <s v="นักเรียน"/>
    <s v="23"/>
    <x v="14"/>
    <x v="548"/>
    <x v="41"/>
    <x v="13"/>
    <s v="อาจสามารถ"/>
    <d v="2020-07-05T00:00:00"/>
    <d v="2020-07-08T00:00:00"/>
    <m/>
    <d v="2020-01-05T00:00:00"/>
    <x v="12"/>
    <n v="27"/>
  </r>
  <r>
    <n v="20051"/>
    <s v="66.Dengue fever"/>
    <s v="สุรเชษฐ์ พันธ์เป็น"/>
    <s v="6101660"/>
    <s v="ชาย"/>
    <n v="14"/>
    <n v="10"/>
    <s v="นักเรียน"/>
    <s v="153"/>
    <x v="2"/>
    <x v="329"/>
    <x v="48"/>
    <x v="2"/>
    <s v="โพธิ์ชัย"/>
    <d v="2020-05-11T00:00:00"/>
    <d v="2020-05-16T00:00:00"/>
    <m/>
    <d v="2020-01-05T00:00:00"/>
    <x v="22"/>
    <n v="19"/>
  </r>
  <r>
    <n v="4613"/>
    <s v="66.Dengue fever"/>
    <s v="สุรเชษฐ รังมาตย์"/>
    <s v="520014424"/>
    <s v="ชาย"/>
    <n v="11"/>
    <n v="1"/>
    <s v="นักเรียน"/>
    <s v="39/1"/>
    <x v="14"/>
    <x v="150"/>
    <x v="78"/>
    <x v="18"/>
    <s v="จุรีเวช"/>
    <d v="2020-01-25T00:00:00"/>
    <d v="2020-01-27T00:00:00"/>
    <m/>
    <d v="2020-01-05T00:00:00"/>
    <x v="44"/>
    <n v="3"/>
  </r>
  <r>
    <n v="38517"/>
    <s v="66.Dengue fever"/>
    <s v="สุรชัย หนุนสุวงค์"/>
    <s v="404741"/>
    <s v="ชาย"/>
    <n v="20"/>
    <n v="2"/>
    <s v="นักเรียน"/>
    <s v="5"/>
    <x v="7"/>
    <x v="269"/>
    <x v="7"/>
    <x v="6"/>
    <s v="ร้อยเอ็ด"/>
    <d v="2020-09-16T00:00:00"/>
    <d v="2020-09-20T00:00:00"/>
    <m/>
    <d v="2020-01-05T00:00:00"/>
    <x v="16"/>
    <n v="37"/>
  </r>
  <r>
    <n v="32880"/>
    <s v="66.Dengue fever"/>
    <s v="สุรศักดิ์ ไหล่"/>
    <s v="532352"/>
    <s v="ชาย"/>
    <n v="18"/>
    <n v="0"/>
    <s v="นักเรียน"/>
    <s v="79"/>
    <x v="21"/>
    <x v="67"/>
    <x v="2"/>
    <x v="2"/>
    <s v="ร้อยเอ็ด"/>
    <d v="2020-08-14T00:00:00"/>
    <d v="2020-08-17T00:00:00"/>
    <m/>
    <d v="2020-01-05T00:00:00"/>
    <x v="21"/>
    <n v="32"/>
  </r>
  <r>
    <n v="25339"/>
    <s v="66.Dengue fever"/>
    <s v="สุรศักดิ์ ทักษินธุ"/>
    <m/>
    <s v="ชาย"/>
    <n v="14"/>
    <n v="0"/>
    <s v="นักเรียน"/>
    <s v="31"/>
    <x v="7"/>
    <x v="151"/>
    <x v="138"/>
    <x v="17"/>
    <s v="เสลภูมิ"/>
    <d v="2020-06-22T00:00:00"/>
    <d v="2020-06-26T00:00:00"/>
    <m/>
    <d v="2020-01-05T00:00:00"/>
    <x v="15"/>
    <n v="25"/>
  </r>
  <r>
    <n v="18999"/>
    <s v="66.Dengue fever"/>
    <s v="สุริยะ แป้นแย้ม"/>
    <s v="893976"/>
    <s v="ชาย"/>
    <n v="7"/>
    <n v="7"/>
    <s v="นักเรียน"/>
    <s v="73"/>
    <x v="6"/>
    <x v="99"/>
    <x v="46"/>
    <x v="10"/>
    <s v="ร้อยเอ็ด"/>
    <d v="2020-05-02T00:00:00"/>
    <d v="2020-05-05T00:00:00"/>
    <m/>
    <d v="2020-01-05T00:00:00"/>
    <x v="14"/>
    <n v="17"/>
  </r>
  <r>
    <n v="20120"/>
    <s v="66.Dengue fever"/>
    <s v="สุรีรัตน์ กมลชู"/>
    <s v="000181923"/>
    <s v="หญิง"/>
    <n v="32"/>
    <n v="11"/>
    <s v="เกษตร"/>
    <s v="116"/>
    <x v="15"/>
    <x v="292"/>
    <x v="2"/>
    <x v="2"/>
    <s v="โพนทอง"/>
    <d v="2020-05-18T00:00:00"/>
    <d v="2020-05-18T00:00:00"/>
    <m/>
    <d v="2020-01-05T00:00:00"/>
    <x v="6"/>
    <n v="20"/>
  </r>
  <r>
    <n v="27683"/>
    <s v="66.Dengue fever"/>
    <s v="สุวิจักขณ์ ภักดีเจริญ"/>
    <s v="570183353"/>
    <s v="ชาย"/>
    <n v="5"/>
    <n v="11"/>
    <s v="ไม่ทราบอาชีพ/ในปกครอง"/>
    <s v="146"/>
    <x v="7"/>
    <x v="316"/>
    <x v="58"/>
    <x v="12"/>
    <s v="สุวรรณภูมิ"/>
    <d v="2020-07-03T00:00:00"/>
    <d v="2020-07-10T00:00:00"/>
    <m/>
    <d v="2020-01-05T00:00:00"/>
    <x v="12"/>
    <n v="26"/>
  </r>
  <r>
    <n v="28005"/>
    <s v="66.Dengue fever"/>
    <s v="สุวิจักร ปัสบัน"/>
    <s v="792030"/>
    <s v="ชาย"/>
    <n v="10"/>
    <n v="7"/>
    <s v="นักเรียน"/>
    <s v="44/5  รณชัยชาญยุทธ"/>
    <x v="12"/>
    <x v="264"/>
    <x v="21"/>
    <x v="3"/>
    <s v="ร้อยเอ็ด"/>
    <d v="2020-07-12T00:00:00"/>
    <d v="2020-07-15T00:00:00"/>
    <m/>
    <d v="2020-01-05T00:00:00"/>
    <x v="9"/>
    <n v="28"/>
  </r>
  <r>
    <n v="19480"/>
    <s v="66.Dengue fever"/>
    <s v="สุวิชาดา สุขกมล"/>
    <s v="5502017"/>
    <s v="หญิง"/>
    <n v="33"/>
    <n v="3"/>
    <s v="รับจ้าง,กรรมกร"/>
    <s v="3"/>
    <x v="7"/>
    <x v="388"/>
    <x v="144"/>
    <x v="14"/>
    <s v="จังหาร"/>
    <d v="2020-05-04T00:00:00"/>
    <d v="2020-05-07T00:00:00"/>
    <m/>
    <d v="2020-01-05T00:00:00"/>
    <x v="14"/>
    <n v="18"/>
  </r>
  <r>
    <n v="33695"/>
    <s v="66.Dengue fever"/>
    <s v="หนู บุสดี"/>
    <s v="5504333"/>
    <s v="หญิง"/>
    <n v="71"/>
    <n v="7"/>
    <s v="เกษตร"/>
    <s v="39"/>
    <x v="13"/>
    <x v="167"/>
    <x v="65"/>
    <x v="8"/>
    <s v="จตุรพักตรพิมาน"/>
    <d v="2020-08-22T00:00:00"/>
    <d v="2020-08-24T00:00:00"/>
    <m/>
    <d v="2020-01-05T00:00:00"/>
    <x v="2"/>
    <n v="33"/>
  </r>
  <r>
    <n v="27472"/>
    <s v="66.Dengue fever"/>
    <s v="หนูนิ่ง เปล่าโต"/>
    <s v="648401"/>
    <s v="ชาย"/>
    <n v="69"/>
    <n v="0"/>
    <s v="เกษตร"/>
    <s v="207"/>
    <x v="0"/>
    <x v="64"/>
    <x v="49"/>
    <x v="6"/>
    <s v="ร้อยเอ็ด"/>
    <d v="2020-06-30T00:00:00"/>
    <d v="2020-07-04T00:00:00"/>
    <m/>
    <d v="2020-01-05T00:00:00"/>
    <x v="7"/>
    <n v="26"/>
  </r>
  <r>
    <n v="33997"/>
    <s v="66.Dengue fever"/>
    <s v="หยกนภา พะโยธร"/>
    <s v="000082881"/>
    <s v="หญิง"/>
    <n v="18"/>
    <n v="2"/>
    <s v="นักเรียน"/>
    <s v="5"/>
    <x v="13"/>
    <x v="49"/>
    <x v="155"/>
    <x v="17"/>
    <s v="เสลภูมิ"/>
    <d v="2020-08-24T00:00:00"/>
    <d v="2020-08-24T00:00:00"/>
    <m/>
    <d v="2020-01-05T00:00:00"/>
    <x v="2"/>
    <n v="34"/>
  </r>
  <r>
    <n v="3158"/>
    <s v="66.Dengue fever"/>
    <s v="หฤทัย สานนท์"/>
    <m/>
    <s v="หญิง"/>
    <n v="15"/>
    <n v="0"/>
    <s v="นักเรียน"/>
    <s v="48"/>
    <x v="6"/>
    <x v="425"/>
    <x v="140"/>
    <x v="17"/>
    <s v="เสลภูมิ"/>
    <d v="2020-01-14T00:00:00"/>
    <d v="2020-01-17T00:00:00"/>
    <m/>
    <d v="2020-01-05T00:00:00"/>
    <x v="39"/>
    <n v="2"/>
  </r>
  <r>
    <n v="28007"/>
    <s v="66.Dengue fever"/>
    <s v="องศา พลนันท์"/>
    <s v="670740"/>
    <s v="ชาย"/>
    <n v="12"/>
    <n v="0"/>
    <s v="นักเรียน"/>
    <s v="90"/>
    <x v="11"/>
    <x v="65"/>
    <x v="50"/>
    <x v="3"/>
    <s v="ร้อยเอ็ด"/>
    <d v="2020-07-08T00:00:00"/>
    <d v="2020-07-12T00:00:00"/>
    <m/>
    <d v="2020-01-05T00:00:00"/>
    <x v="9"/>
    <n v="27"/>
  </r>
  <r>
    <n v="35252"/>
    <s v="66.Dengue fever"/>
    <s v="อชิตพล เหล่าทา"/>
    <s v="000015041"/>
    <s v="ชาย"/>
    <n v="11"/>
    <n v="10"/>
    <s v="นักเรียน"/>
    <s v="58"/>
    <x v="5"/>
    <x v="5"/>
    <x v="5"/>
    <x v="4"/>
    <s v="ทุ่งเขาหลวง"/>
    <d v="2020-08-30T00:00:00"/>
    <d v="2020-09-02T00:00:00"/>
    <m/>
    <d v="2020-01-05T00:00:00"/>
    <x v="13"/>
    <n v="35"/>
  </r>
  <r>
    <n v="29914"/>
    <s v="66.Dengue fever"/>
    <s v="อชิรญา พุดสีเสน"/>
    <s v="630004052"/>
    <s v="หญิง"/>
    <n v="8"/>
    <n v="10"/>
    <s v="นักเรียน"/>
    <s v="115"/>
    <x v="11"/>
    <x v="59"/>
    <x v="47"/>
    <x v="8"/>
    <s v="จุรีเวช"/>
    <d v="2020-07-28T00:00:00"/>
    <d v="2020-07-30T00:00:00"/>
    <m/>
    <d v="2020-01-05T00:00:00"/>
    <x v="18"/>
    <n v="30"/>
  </r>
  <r>
    <n v="22802"/>
    <s v="66.Dengue fever"/>
    <s v="อดิศร มงกฏ"/>
    <s v="460003209"/>
    <s v="ชาย"/>
    <n v="18"/>
    <n v="10"/>
    <s v="นักเรียน"/>
    <s v="21/1"/>
    <x v="6"/>
    <x v="41"/>
    <x v="33"/>
    <x v="9"/>
    <s v="พนมไพร"/>
    <d v="2020-06-09T00:00:00"/>
    <d v="2020-06-11T00:00:00"/>
    <m/>
    <d v="2020-01-05T00:00:00"/>
    <x v="35"/>
    <n v="23"/>
  </r>
  <r>
    <n v="26180"/>
    <s v="66.Dengue fever"/>
    <s v="อดิศักดิ์ แสงปาก"/>
    <s v="133405"/>
    <s v="ชาย"/>
    <n v="11"/>
    <n v="0"/>
    <s v="นักเรียน"/>
    <s v="185"/>
    <x v="13"/>
    <x v="36"/>
    <x v="30"/>
    <x v="5"/>
    <s v="โพนทอง"/>
    <d v="2020-07-04T00:00:00"/>
    <d v="2020-07-07T00:00:00"/>
    <m/>
    <d v="2020-01-05T00:00:00"/>
    <x v="12"/>
    <n v="26"/>
  </r>
  <r>
    <n v="26845"/>
    <s v="66.Dengue fever"/>
    <s v="อดิศักดิ์ แสนนอก"/>
    <s v="0065225"/>
    <s v="ชาย"/>
    <n v="14"/>
    <n v="8"/>
    <s v="นักเรียน"/>
    <s v="38"/>
    <x v="16"/>
    <x v="131"/>
    <x v="77"/>
    <x v="17"/>
    <s v="ธวัชบุรี"/>
    <d v="2020-07-04T00:00:00"/>
    <d v="2020-07-07T00:00:00"/>
    <m/>
    <d v="2020-01-05T00:00:00"/>
    <x v="12"/>
    <n v="26"/>
  </r>
  <r>
    <n v="37509"/>
    <s v="66.Dengue fever"/>
    <s v="อติวิชญ์ พลรัตน์"/>
    <s v="000231422"/>
    <s v="ชาย"/>
    <n v="14"/>
    <n v="11"/>
    <s v="นักเรียน"/>
    <s v="52"/>
    <x v="9"/>
    <x v="518"/>
    <x v="68"/>
    <x v="17"/>
    <s v="เสลภูมิ"/>
    <d v="2020-09-14T00:00:00"/>
    <d v="2020-09-17T00:00:00"/>
    <m/>
    <d v="2020-01-05T00:00:00"/>
    <x v="32"/>
    <n v="37"/>
  </r>
  <r>
    <n v="17693"/>
    <s v="66.Dengue fever"/>
    <s v="อทิตยา มหาพินิจ"/>
    <s v="5609862"/>
    <s v="หญิง"/>
    <n v="16"/>
    <n v="2"/>
    <s v="นักเรียน"/>
    <s v="21"/>
    <x v="9"/>
    <x v="272"/>
    <x v="79"/>
    <x v="8"/>
    <s v="จตุรพักตรพิมาน"/>
    <d v="2020-04-23T00:00:00"/>
    <d v="2020-04-24T00:00:00"/>
    <m/>
    <d v="2020-01-05T00:00:00"/>
    <x v="20"/>
    <n v="16"/>
  </r>
  <r>
    <n v="43338"/>
    <s v="66.Dengue fever"/>
    <s v="อนันต์ คำแก้ว"/>
    <s v="5002488"/>
    <s v="ชาย"/>
    <n v="28"/>
    <n v="6"/>
    <s v="รับจ้าง,กรรมกร"/>
    <s v="64"/>
    <x v="5"/>
    <x v="549"/>
    <x v="132"/>
    <x v="19"/>
    <s v="เมืองสรวง"/>
    <d v="2020-10-21T00:00:00"/>
    <d v="2020-10-25T00:00:00"/>
    <m/>
    <d v="2020-01-05T00:00:00"/>
    <x v="42"/>
    <n v="42"/>
  </r>
  <r>
    <n v="37217"/>
    <s v="66.Dengue fever"/>
    <s v="อนุกูล พิเนตร"/>
    <s v="5603117"/>
    <s v="ชาย"/>
    <n v="7"/>
    <n v="0"/>
    <s v="นักเรียน"/>
    <s v="64"/>
    <x v="7"/>
    <x v="445"/>
    <x v="95"/>
    <x v="7"/>
    <s v="เกษตรวิสัย"/>
    <d v="2020-08-26T00:00:00"/>
    <d v="2020-08-31T00:00:00"/>
    <m/>
    <d v="2020-01-05T00:00:00"/>
    <x v="13"/>
    <n v="34"/>
  </r>
  <r>
    <n v="19430"/>
    <s v="66.Dengue fever"/>
    <s v="อนุชา ศรีภักดี"/>
    <s v="446093"/>
    <s v="ชาย"/>
    <n v="16"/>
    <n v="10"/>
    <s v="นักเรียน"/>
    <s v="73"/>
    <x v="12"/>
    <x v="510"/>
    <x v="22"/>
    <x v="10"/>
    <s v="ร้อยเอ็ด"/>
    <d v="2020-05-08T00:00:00"/>
    <d v="2020-05-11T00:00:00"/>
    <m/>
    <d v="2020-01-05T00:00:00"/>
    <x v="22"/>
    <n v="18"/>
  </r>
  <r>
    <n v="17271"/>
    <s v="66.Dengue fever"/>
    <s v="อนุพงค์ รักษาบุญ"/>
    <s v="1115142"/>
    <s v="ชาย"/>
    <n v="26"/>
    <n v="4"/>
    <s v="รับจ้าง,กรรมกร"/>
    <s v="111"/>
    <x v="6"/>
    <x v="550"/>
    <x v="69"/>
    <x v="18"/>
    <s v="ร้อยเอ็ด"/>
    <d v="2020-04-14T00:00:00"/>
    <d v="2020-04-17T00:00:00"/>
    <m/>
    <d v="2020-01-05T00:00:00"/>
    <x v="28"/>
    <n v="15"/>
  </r>
  <r>
    <n v="28879"/>
    <s v="66.Dengue fever"/>
    <s v="อนุรักษ์ ดำลี"/>
    <s v="4600896"/>
    <s v="ชาย"/>
    <n v="17"/>
    <n v="0"/>
    <s v="นักเรียน"/>
    <s v="33"/>
    <x v="5"/>
    <x v="319"/>
    <x v="98"/>
    <x v="11"/>
    <s v="ปทุมรัตต์"/>
    <d v="2020-07-19T00:00:00"/>
    <d v="2020-07-24T00:00:00"/>
    <m/>
    <d v="2020-01-05T00:00:00"/>
    <x v="11"/>
    <n v="29"/>
  </r>
  <r>
    <n v="34575"/>
    <s v="66.Dengue fever"/>
    <s v="อนุรักษ์ ตีระศรี"/>
    <s v="132512"/>
    <s v="ชาย"/>
    <n v="16"/>
    <n v="0"/>
    <s v="นักเรียน"/>
    <s v="21"/>
    <x v="9"/>
    <x v="551"/>
    <x v="116"/>
    <x v="7"/>
    <s v="เกษตรวิสัย"/>
    <d v="2020-08-13T00:00:00"/>
    <d v="2020-08-21T00:00:00"/>
    <m/>
    <d v="2020-01-05T00:00:00"/>
    <x v="21"/>
    <n v="32"/>
  </r>
  <r>
    <n v="35885"/>
    <s v="66.Dengue fever"/>
    <s v="อนุวัฒน์ อุดมโภชน์"/>
    <s v="000013166"/>
    <s v="ชาย"/>
    <n v="14"/>
    <n v="0"/>
    <s v="นักเรียน"/>
    <s v="160"/>
    <x v="5"/>
    <x v="5"/>
    <x v="5"/>
    <x v="4"/>
    <s v="ทุ่งเขาหลวง"/>
    <d v="2020-09-02T00:00:00"/>
    <d v="2020-09-05T00:00:00"/>
    <m/>
    <d v="2020-01-05T00:00:00"/>
    <x v="13"/>
    <n v="35"/>
  </r>
  <r>
    <n v="27470"/>
    <s v="66.Dengue fever"/>
    <s v="อนุศิษฎ์ ทับแสง"/>
    <s v="881931"/>
    <s v="ชาย"/>
    <n v="42"/>
    <n v="11"/>
    <s v="ทหาร,ตำรวจ"/>
    <s v="185/167"/>
    <x v="12"/>
    <x v="42"/>
    <x v="34"/>
    <x v="3"/>
    <s v="ร้อยเอ็ด"/>
    <d v="2020-07-07T00:00:00"/>
    <d v="2020-07-10T00:00:00"/>
    <m/>
    <d v="2020-01-05T00:00:00"/>
    <x v="12"/>
    <n v="27"/>
  </r>
  <r>
    <n v="33942"/>
    <s v="66.Dengue fever"/>
    <s v="อภัสรา กิจจำรูญ"/>
    <s v="000022341"/>
    <s v="หญิง"/>
    <n v="7"/>
    <n v="2"/>
    <s v="นักเรียน"/>
    <s v="37"/>
    <x v="5"/>
    <x v="5"/>
    <x v="5"/>
    <x v="4"/>
    <s v="ทุ่งเขาหลวง"/>
    <d v="2020-08-15T00:00:00"/>
    <d v="2020-08-16T00:00:00"/>
    <m/>
    <d v="2020-01-05T00:00:00"/>
    <x v="21"/>
    <n v="32"/>
  </r>
  <r>
    <n v="35886"/>
    <s v="66.Dengue fever"/>
    <s v="อภัสรา ขนานแข็ง"/>
    <s v="000023390"/>
    <s v="หญิง"/>
    <n v="5"/>
    <n v="6"/>
    <s v="ไม่ทราบอาชีพ/ในปกครอง"/>
    <s v="5"/>
    <x v="5"/>
    <x v="5"/>
    <x v="5"/>
    <x v="4"/>
    <s v="ทุ่งเขาหลวง"/>
    <d v="2020-09-01T00:00:00"/>
    <d v="2020-09-06T00:00:00"/>
    <m/>
    <d v="2020-01-05T00:00:00"/>
    <x v="5"/>
    <n v="35"/>
  </r>
  <r>
    <n v="33112"/>
    <s v="66.Dengue fever"/>
    <s v="อภัสรา พลหาญ"/>
    <s v="708992"/>
    <s v="หญิง"/>
    <n v="11"/>
    <n v="10"/>
    <s v="นักเรียน"/>
    <s v="21/1"/>
    <x v="14"/>
    <x v="207"/>
    <x v="13"/>
    <x v="3"/>
    <s v="ร้อยเอ็ด"/>
    <d v="2020-08-15T00:00:00"/>
    <d v="2020-08-18T00:00:00"/>
    <m/>
    <d v="2020-01-05T00:00:00"/>
    <x v="21"/>
    <n v="32"/>
  </r>
  <r>
    <n v="22864"/>
    <s v="66.Dengue fever"/>
    <s v="อภิเดช ธรรมศิริ"/>
    <s v="5101510"/>
    <s v="ชาย"/>
    <n v="12"/>
    <n v="2"/>
    <s v="นักเรียน"/>
    <s v="124"/>
    <x v="13"/>
    <x v="325"/>
    <x v="85"/>
    <x v="0"/>
    <s v="หนองพอก"/>
    <d v="2020-06-06T00:00:00"/>
    <d v="2020-06-11T00:00:00"/>
    <m/>
    <d v="2020-01-05T00:00:00"/>
    <x v="35"/>
    <n v="22"/>
  </r>
  <r>
    <n v="33332"/>
    <s v="66.Dengue fever"/>
    <s v="อภิชาต นาคูณ"/>
    <s v="767463"/>
    <s v="ชาย"/>
    <n v="21"/>
    <n v="0"/>
    <s v="รับจ้าง,กรรมกร"/>
    <s v="85"/>
    <x v="0"/>
    <x v="122"/>
    <x v="22"/>
    <x v="10"/>
    <s v="ร้อยเอ็ด"/>
    <d v="2020-08-14T00:00:00"/>
    <d v="2020-08-17T00:00:00"/>
    <m/>
    <d v="2020-01-05T00:00:00"/>
    <x v="21"/>
    <n v="32"/>
  </r>
  <r>
    <n v="9171"/>
    <s v="66.Dengue fever"/>
    <s v="อภิชาต วงศ์จำปา"/>
    <s v="746399"/>
    <s v="ชาย"/>
    <n v="15"/>
    <n v="0"/>
    <s v="นักเรียน"/>
    <s v="181"/>
    <x v="0"/>
    <x v="51"/>
    <x v="41"/>
    <x v="13"/>
    <s v="ร้อยเอ็ด"/>
    <d v="2020-02-03T00:00:00"/>
    <d v="2020-02-04T00:00:00"/>
    <m/>
    <d v="2020-01-05T00:00:00"/>
    <x v="29"/>
    <n v="5"/>
  </r>
  <r>
    <n v="34453"/>
    <s v="66.Dengue fever"/>
    <s v="อภิชาติ พรหมพิบูลย์"/>
    <s v="000121720"/>
    <s v="ชาย"/>
    <n v="14"/>
    <n v="1"/>
    <s v="นักเรียน"/>
    <s v="62"/>
    <x v="9"/>
    <x v="518"/>
    <x v="68"/>
    <x v="17"/>
    <s v="เสลภูมิ"/>
    <d v="2020-08-26T00:00:00"/>
    <d v="2020-08-26T00:00:00"/>
    <m/>
    <d v="2020-01-05T00:00:00"/>
    <x v="2"/>
    <n v="34"/>
  </r>
  <r>
    <n v="26915"/>
    <s v="66.Dengue fever"/>
    <s v="อภิชิต พลเยี่ยม"/>
    <s v="194073"/>
    <s v="ชาย"/>
    <n v="9"/>
    <n v="0"/>
    <s v="นักเรียน"/>
    <s v="50"/>
    <x v="11"/>
    <x v="552"/>
    <x v="43"/>
    <x v="5"/>
    <s v="โพนทอง"/>
    <d v="2020-07-10T00:00:00"/>
    <d v="2020-07-12T00:00:00"/>
    <m/>
    <d v="2020-01-05T00:00:00"/>
    <x v="9"/>
    <n v="27"/>
  </r>
  <r>
    <n v="11237"/>
    <s v="66.Dengue fever"/>
    <s v="อภิญญา โพธิสิงห์"/>
    <m/>
    <s v="หญิง"/>
    <n v="11"/>
    <n v="0"/>
    <s v="นักเรียน"/>
    <s v="135"/>
    <x v="8"/>
    <x v="111"/>
    <x v="73"/>
    <x v="17"/>
    <s v="เสลภูมิ"/>
    <d v="2020-02-27T00:00:00"/>
    <d v="2020-03-02T00:00:00"/>
    <m/>
    <d v="2020-01-05T00:00:00"/>
    <x v="24"/>
    <n v="8"/>
  </r>
  <r>
    <n v="27466"/>
    <s v="66.Dengue fever"/>
    <s v="อภิญญา ขันธชัย"/>
    <s v="1133398"/>
    <s v="หญิง"/>
    <n v="25"/>
    <n v="3"/>
    <s v="ครู"/>
    <s v="หอบ้านสวนณัชชา"/>
    <x v="2"/>
    <x v="553"/>
    <x v="50"/>
    <x v="3"/>
    <s v="ร้อยเอ็ด"/>
    <d v="2020-07-02T00:00:00"/>
    <d v="2020-07-04T00:00:00"/>
    <m/>
    <d v="2020-01-05T00:00:00"/>
    <x v="7"/>
    <n v="26"/>
  </r>
  <r>
    <n v="16465"/>
    <s v="66.Dengue fever"/>
    <s v="อภิญญา ทองทิพย์"/>
    <s v="470106638"/>
    <s v="หญิง"/>
    <n v="17"/>
    <n v="1"/>
    <s v="นักเรียน"/>
    <s v="118"/>
    <x v="11"/>
    <x v="189"/>
    <x v="1"/>
    <x v="1"/>
    <s v="สุวรรณภูมิ"/>
    <d v="2020-03-09T00:00:00"/>
    <d v="2020-03-13T00:00:00"/>
    <m/>
    <d v="2020-01-05T00:00:00"/>
    <x v="43"/>
    <n v="10"/>
  </r>
  <r>
    <n v="9021"/>
    <s v="66.Dengue fever"/>
    <s v="อภิรัตน์ บุดบัว"/>
    <m/>
    <s v="ชาย"/>
    <n v="18"/>
    <n v="0"/>
    <s v="นักเรียน"/>
    <s v="32"/>
    <x v="6"/>
    <x v="341"/>
    <x v="137"/>
    <x v="17"/>
    <s v="เสลภูมิ"/>
    <d v="2020-02-07T00:00:00"/>
    <d v="2020-02-14T00:00:00"/>
    <m/>
    <d v="2020-01-05T00:00:00"/>
    <x v="37"/>
    <n v="5"/>
  </r>
  <r>
    <n v="32149"/>
    <s v="66.Dengue fever"/>
    <s v="อภิวัฒน์ เผ่าเพ็ง"/>
    <s v="133961"/>
    <s v="ชาย"/>
    <n v="16"/>
    <n v="0"/>
    <s v="นักเรียน"/>
    <s v="23"/>
    <x v="11"/>
    <x v="327"/>
    <x v="134"/>
    <x v="7"/>
    <s v="เกษตรวิสัย"/>
    <d v="2020-07-31T00:00:00"/>
    <d v="2020-08-03T00:00:00"/>
    <m/>
    <d v="2020-01-05T00:00:00"/>
    <x v="26"/>
    <n v="30"/>
  </r>
  <r>
    <n v="25479"/>
    <s v="66.Dengue fever"/>
    <s v="อภิวัฒน์ บุญมณี"/>
    <s v="590190458"/>
    <s v="ชาย"/>
    <n v="5"/>
    <n v="5"/>
    <s v="ไม่ทราบอาชีพ/ในปกครอง"/>
    <s v="4"/>
    <x v="11"/>
    <x v="189"/>
    <x v="1"/>
    <x v="1"/>
    <s v="สุวรรณภูมิ"/>
    <d v="2020-06-10T00:00:00"/>
    <d v="2020-06-15T00:00:00"/>
    <m/>
    <d v="2020-01-05T00:00:00"/>
    <x v="4"/>
    <n v="23"/>
  </r>
  <r>
    <n v="30193"/>
    <s v="66.Dengue fever"/>
    <s v="อภิวุฒิ ชื่นวัด"/>
    <s v="228706"/>
    <s v="ชาย"/>
    <n v="11"/>
    <n v="2"/>
    <s v="นักเรียน"/>
    <s v="93"/>
    <x v="13"/>
    <x v="161"/>
    <x v="43"/>
    <x v="5"/>
    <s v="โพนทอง"/>
    <d v="2020-07-30T00:00:00"/>
    <d v="2020-07-31T00:00:00"/>
    <m/>
    <d v="2020-01-05T00:00:00"/>
    <x v="18"/>
    <n v="30"/>
  </r>
  <r>
    <n v="34570"/>
    <s v="66.Dengue fever"/>
    <s v="อภิสรา ศรีจัดการ"/>
    <s v="5702931"/>
    <s v="หญิง"/>
    <n v="6"/>
    <n v="0"/>
    <s v="นักเรียน"/>
    <s v="197"/>
    <x v="7"/>
    <x v="334"/>
    <x v="116"/>
    <x v="7"/>
    <s v="เกษตรวิสัย"/>
    <d v="2020-08-14T00:00:00"/>
    <d v="2020-08-18T00:00:00"/>
    <m/>
    <d v="2020-01-05T00:00:00"/>
    <x v="21"/>
    <n v="32"/>
  </r>
  <r>
    <n v="33480"/>
    <s v="66.Dengue fever"/>
    <s v="อมรเทพ ศรีอุดร"/>
    <s v="0133978"/>
    <s v="ชาย"/>
    <n v="5"/>
    <n v="6"/>
    <s v="ไม่ทราบอาชีพ/ในปกครอง"/>
    <s v="136"/>
    <x v="2"/>
    <x v="554"/>
    <x v="109"/>
    <x v="10"/>
    <s v="ธวัชบุรี"/>
    <d v="2020-08-14T00:00:00"/>
    <d v="2020-08-19T00:00:00"/>
    <m/>
    <d v="2020-01-05T00:00:00"/>
    <x v="21"/>
    <n v="32"/>
  </r>
  <r>
    <n v="34856"/>
    <s v="66.Dengue fever"/>
    <s v="อรจิรา อึ่งชื่น"/>
    <s v="5658012"/>
    <s v="หญิง"/>
    <n v="6"/>
    <n v="0"/>
    <s v="นักเรียน"/>
    <s v="136"/>
    <x v="8"/>
    <x v="49"/>
    <x v="39"/>
    <x v="11"/>
    <s v="ปทุมรัตต์"/>
    <d v="2020-08-24T00:00:00"/>
    <d v="2020-08-30T00:00:00"/>
    <m/>
    <d v="2020-01-05T00:00:00"/>
    <x v="13"/>
    <n v="34"/>
  </r>
  <r>
    <n v="28438"/>
    <s v="66.Dengue fever"/>
    <s v="อรชพร ชาติมุข"/>
    <s v="6301078"/>
    <s v="หญิง"/>
    <n v="7"/>
    <n v="10"/>
    <s v="นักเรียน"/>
    <s v="62"/>
    <x v="6"/>
    <x v="113"/>
    <x v="29"/>
    <x v="2"/>
    <s v="โพธิ์ชัย"/>
    <d v="2020-07-14T00:00:00"/>
    <d v="2020-07-19T00:00:00"/>
    <m/>
    <d v="2020-01-05T00:00:00"/>
    <x v="11"/>
    <n v="28"/>
  </r>
  <r>
    <n v="28274"/>
    <s v="66.Dengue fever"/>
    <s v="อรทัย แก้วภู"/>
    <s v="000110811"/>
    <s v="หญิง"/>
    <n v="32"/>
    <n v="0"/>
    <s v="รับจ้าง,กรรมกร"/>
    <s v="26"/>
    <x v="10"/>
    <x v="522"/>
    <x v="142"/>
    <x v="17"/>
    <s v="เสลภูมิ"/>
    <d v="2020-07-20T00:00:00"/>
    <d v="2020-07-20T00:00:00"/>
    <m/>
    <d v="2020-01-05T00:00:00"/>
    <x v="11"/>
    <n v="29"/>
  </r>
  <r>
    <n v="18572"/>
    <s v="66.Dengue fever"/>
    <s v="อรทัย จันทะโยธา"/>
    <s v="6301152"/>
    <s v="หญิง"/>
    <n v="18"/>
    <n v="7"/>
    <s v="รับจ้าง,กรรมกร"/>
    <s v="82"/>
    <x v="8"/>
    <x v="315"/>
    <x v="127"/>
    <x v="3"/>
    <s v="จตุรพักตรพิมาน"/>
    <d v="2020-04-28T00:00:00"/>
    <d v="2020-05-05T00:00:00"/>
    <m/>
    <d v="2020-01-05T00:00:00"/>
    <x v="14"/>
    <n v="17"/>
  </r>
  <r>
    <n v="29223"/>
    <s v="66.Dengue fever"/>
    <s v="อรปรียา เดชวงษา"/>
    <s v="1076566"/>
    <s v="หญิง"/>
    <n v="18"/>
    <n v="5"/>
    <s v="นักเรียน"/>
    <s v="102"/>
    <x v="11"/>
    <x v="65"/>
    <x v="50"/>
    <x v="3"/>
    <s v="ร้อยเอ็ด"/>
    <d v="2020-07-20T00:00:00"/>
    <d v="2020-07-23T00:00:00"/>
    <m/>
    <d v="2020-01-05T00:00:00"/>
    <x v="11"/>
    <n v="29"/>
  </r>
  <r>
    <n v="43697"/>
    <s v="66.Dengue fever"/>
    <s v="อรรถนนท์ เสาโมก"/>
    <s v="480020453"/>
    <s v="ชาย"/>
    <n v="15"/>
    <n v="6"/>
    <s v="นักเรียน"/>
    <s v="51"/>
    <x v="2"/>
    <x v="555"/>
    <x v="112"/>
    <x v="12"/>
    <s v="หนองฮี"/>
    <d v="2020-11-02T00:00:00"/>
    <d v="2020-11-02T00:00:00"/>
    <m/>
    <d v="2020-01-05T00:00:00"/>
    <x v="41"/>
    <n v="44"/>
  </r>
  <r>
    <n v="33705"/>
    <s v="66.Dengue fever"/>
    <s v="อรวรรณ ศรีจันทร์"/>
    <s v="000193535"/>
    <s v="หญิง"/>
    <n v="12"/>
    <n v="6"/>
    <s v="นักเรียน"/>
    <s v="54"/>
    <x v="6"/>
    <x v="339"/>
    <x v="36"/>
    <x v="17"/>
    <s v="เสลภูมิ"/>
    <d v="2020-08-16T00:00:00"/>
    <d v="2020-08-21T00:00:00"/>
    <m/>
    <d v="2020-01-05T00:00:00"/>
    <x v="21"/>
    <n v="33"/>
  </r>
  <r>
    <n v="18171"/>
    <s v="66.Dengue fever"/>
    <s v="อรวรรณ์ อินสกุล"/>
    <s v="1166055"/>
    <s v="หญิง"/>
    <n v="29"/>
    <n v="5"/>
    <s v="รับจ้าง,กรรมกร"/>
    <s v="24"/>
    <x v="16"/>
    <x v="39"/>
    <x v="8"/>
    <x v="3"/>
    <s v="ร้อยเอ็ด"/>
    <d v="2020-04-14T00:00:00"/>
    <d v="2020-04-18T00:00:00"/>
    <m/>
    <d v="2020-01-05T00:00:00"/>
    <x v="28"/>
    <n v="15"/>
  </r>
  <r>
    <n v="24084"/>
    <s v="66.Dengue fever"/>
    <s v="อรอนงค์ สุวะศรี"/>
    <s v="5901869"/>
    <s v="หญิง"/>
    <n v="20"/>
    <n v="6"/>
    <s v="นักเรียน"/>
    <s v="44"/>
    <x v="12"/>
    <x v="233"/>
    <x v="2"/>
    <x v="2"/>
    <s v="โพธิ์ชัย"/>
    <d v="2020-06-18T00:00:00"/>
    <d v="2020-06-20T00:00:00"/>
    <m/>
    <d v="2020-01-05T00:00:00"/>
    <x v="4"/>
    <n v="24"/>
  </r>
  <r>
    <n v="30535"/>
    <s v="66.Dengue fever"/>
    <s v="อรอุมา ศาสนสุพิน"/>
    <s v="630003033"/>
    <s v="หญิง"/>
    <n v="4"/>
    <n v="9"/>
    <s v="ไม่ทราบอาชีพ/ในปกครอง"/>
    <s v="55"/>
    <x v="14"/>
    <x v="112"/>
    <x v="58"/>
    <x v="12"/>
    <s v="สุวรรณภูมิ"/>
    <d v="2020-07-18T00:00:00"/>
    <d v="2020-07-20T00:00:00"/>
    <m/>
    <d v="2020-01-05T00:00:00"/>
    <x v="11"/>
    <n v="28"/>
  </r>
  <r>
    <n v="22908"/>
    <s v="66.Dengue fever"/>
    <s v="อรัญญา วารินทร์"/>
    <s v="91096"/>
    <s v="หญิง"/>
    <n v="21"/>
    <n v="10"/>
    <s v="รับจ้าง,กรรมกร"/>
    <s v="151"/>
    <x v="8"/>
    <x v="556"/>
    <x v="89"/>
    <x v="5"/>
    <s v="โพนทอง"/>
    <d v="2020-06-07T00:00:00"/>
    <d v="2020-06-10T00:00:00"/>
    <m/>
    <d v="2020-01-05T00:00:00"/>
    <x v="35"/>
    <n v="23"/>
  </r>
  <r>
    <n v="31136"/>
    <s v="66.Dengue fever"/>
    <s v="อริญรดา บ่อทรัพย์"/>
    <s v="270083"/>
    <s v="หญิง"/>
    <n v="1"/>
    <n v="6"/>
    <s v="ไม่ทราบอาชีพ/ในปกครอง"/>
    <s v="70"/>
    <x v="2"/>
    <x v="31"/>
    <x v="26"/>
    <x v="2"/>
    <s v="โพนทอง"/>
    <d v="2020-08-06T00:00:00"/>
    <d v="2020-08-08T00:00:00"/>
    <m/>
    <d v="2020-01-05T00:00:00"/>
    <x v="26"/>
    <n v="31"/>
  </r>
  <r>
    <n v="31176"/>
    <s v="66.Dengue fever"/>
    <s v="อริศรา นามไพร"/>
    <s v="270085"/>
    <s v="หญิง"/>
    <n v="18"/>
    <n v="0"/>
    <s v="นักเรียน"/>
    <s v="00"/>
    <x v="9"/>
    <x v="557"/>
    <x v="77"/>
    <x v="17"/>
    <s v="โพนทอง"/>
    <d v="2020-08-04T00:00:00"/>
    <d v="2020-08-09T00:00:00"/>
    <m/>
    <d v="2020-01-05T00:00:00"/>
    <x v="0"/>
    <n v="31"/>
  </r>
  <r>
    <n v="22803"/>
    <s v="66.Dengue fever"/>
    <s v="อรุณวดี ศิลาเหลือง"/>
    <s v="460008594"/>
    <s v="หญิง"/>
    <n v="19"/>
    <n v="11"/>
    <s v="นักเรียน"/>
    <s v="215"/>
    <x v="5"/>
    <x v="239"/>
    <x v="114"/>
    <x v="9"/>
    <s v="พนมไพร"/>
    <d v="2020-06-09T00:00:00"/>
    <d v="2020-06-11T00:00:00"/>
    <m/>
    <d v="2020-01-05T00:00:00"/>
    <x v="35"/>
    <n v="23"/>
  </r>
  <r>
    <n v="23395"/>
    <s v="66.Dengue fever"/>
    <s v="อลงกร จันทร์วิไล"/>
    <s v="798470"/>
    <s v="ชาย"/>
    <n v="9"/>
    <n v="0"/>
    <s v="นักเรียน"/>
    <s v="7"/>
    <x v="10"/>
    <x v="165"/>
    <x v="57"/>
    <x v="3"/>
    <s v="ร้อยเอ็ด"/>
    <d v="2020-06-10T00:00:00"/>
    <d v="2020-06-14T00:00:00"/>
    <m/>
    <d v="2020-01-05T00:00:00"/>
    <x v="4"/>
    <n v="23"/>
  </r>
  <r>
    <n v="22621"/>
    <s v="66.Dengue fever"/>
    <s v="อลงกรณ์ คำกลาง"/>
    <s v="1169240"/>
    <s v="ชาย"/>
    <n v="3"/>
    <n v="10"/>
    <s v="ไม่ทราบอาชีพ/ในปกครอง"/>
    <s v="6"/>
    <x v="14"/>
    <x v="267"/>
    <x v="5"/>
    <x v="4"/>
    <s v="ร้อยเอ็ด"/>
    <d v="2020-06-01T00:00:00"/>
    <d v="2020-06-05T00:00:00"/>
    <m/>
    <d v="2020-01-05T00:00:00"/>
    <x v="8"/>
    <n v="22"/>
  </r>
  <r>
    <n v="36107"/>
    <s v="66.Dengue fever"/>
    <s v="อลิชา สังคะเพศ"/>
    <s v="1055848"/>
    <s v="หญิง"/>
    <n v="3"/>
    <n v="0"/>
    <s v="ไม่ทราบอาชีพ/ในปกครอง"/>
    <s v="143"/>
    <x v="3"/>
    <x v="163"/>
    <x v="34"/>
    <x v="3"/>
    <s v="ร้อยเอ็ด"/>
    <d v="2020-08-31T00:00:00"/>
    <d v="2020-09-02T00:00:00"/>
    <m/>
    <d v="2020-01-05T00:00:00"/>
    <x v="13"/>
    <n v="35"/>
  </r>
  <r>
    <n v="36327"/>
    <s v="66.Dengue fever"/>
    <s v="อัครเดช สืบเพ็ง"/>
    <m/>
    <s v="ชาย"/>
    <n v="17"/>
    <n v="0"/>
    <s v="นักเรียน"/>
    <s v="104"/>
    <x v="11"/>
    <x v="146"/>
    <x v="36"/>
    <x v="17"/>
    <s v="เสลภูมิ"/>
    <d v="2020-08-27T00:00:00"/>
    <d v="2020-08-30T00:00:00"/>
    <m/>
    <d v="2020-01-05T00:00:00"/>
    <x v="13"/>
    <n v="34"/>
  </r>
  <r>
    <n v="32658"/>
    <s v="66.Dengue fever"/>
    <s v="อัครพล ศิริแสน"/>
    <s v="652763"/>
    <s v="ชาย"/>
    <n v="13"/>
    <n v="2"/>
    <s v="นักเรียน"/>
    <s v="36"/>
    <x v="0"/>
    <x v="216"/>
    <x v="23"/>
    <x v="3"/>
    <s v="ร้อยเอ็ด"/>
    <d v="2020-08-11T00:00:00"/>
    <d v="2020-08-16T00:00:00"/>
    <m/>
    <d v="2020-01-05T00:00:00"/>
    <x v="21"/>
    <n v="32"/>
  </r>
  <r>
    <n v="31296"/>
    <s v="66.Dengue fever"/>
    <s v="อัครวิทย์ วรชินา"/>
    <s v="776732"/>
    <s v="ชาย"/>
    <n v="10"/>
    <n v="5"/>
    <s v="นักเรียน"/>
    <s v="35"/>
    <x v="0"/>
    <x v="122"/>
    <x v="22"/>
    <x v="10"/>
    <s v="ร้อยเอ็ด"/>
    <d v="2020-08-02T00:00:00"/>
    <d v="2020-08-06T00:00:00"/>
    <m/>
    <d v="2020-01-05T00:00:00"/>
    <x v="26"/>
    <n v="31"/>
  </r>
  <r>
    <n v="32065"/>
    <s v="66.Dengue fever"/>
    <s v="อังคนางค์ พิมพ์นิวาส"/>
    <s v="5804126"/>
    <s v="หญิง"/>
    <n v="14"/>
    <n v="9"/>
    <s v="นักเรียน"/>
    <s v="146"/>
    <x v="6"/>
    <x v="103"/>
    <x v="2"/>
    <x v="2"/>
    <s v="โพธิ์ชัย"/>
    <d v="2020-08-11T00:00:00"/>
    <d v="2020-08-11T00:00:00"/>
    <m/>
    <d v="2020-01-05T00:00:00"/>
    <x v="0"/>
    <n v="32"/>
  </r>
  <r>
    <n v="27866"/>
    <s v="66.Dengue fever"/>
    <s v="อังศุมาลิน อัญญโพธิ์"/>
    <s v="820358"/>
    <s v="หญิง"/>
    <n v="9"/>
    <n v="7"/>
    <s v="นักเรียน"/>
    <s v="38"/>
    <x v="12"/>
    <x v="510"/>
    <x v="22"/>
    <x v="10"/>
    <s v="ร้อยเอ็ด"/>
    <d v="2020-06-30T00:00:00"/>
    <d v="2020-07-04T00:00:00"/>
    <m/>
    <d v="2020-01-05T00:00:00"/>
    <x v="7"/>
    <n v="26"/>
  </r>
  <r>
    <n v="32007"/>
    <s v="66.Dengue fever"/>
    <s v="อัฐพล คำแหงพล"/>
    <s v="67083"/>
    <s v="ชาย"/>
    <n v="17"/>
    <n v="0"/>
    <s v="นักเรียน"/>
    <s v="95"/>
    <x v="13"/>
    <x v="558"/>
    <x v="125"/>
    <x v="13"/>
    <s v="อาจสามารถ"/>
    <d v="2020-07-28T00:00:00"/>
    <d v="2020-07-30T00:00:00"/>
    <m/>
    <d v="2020-01-05T00:00:00"/>
    <x v="18"/>
    <n v="30"/>
  </r>
  <r>
    <n v="37139"/>
    <s v="66.Dengue fever"/>
    <s v="อัมพร สุภารี"/>
    <s v="417722"/>
    <s v="หญิง"/>
    <n v="23"/>
    <n v="7"/>
    <s v="รับจ้าง,กรรมกร"/>
    <s v="40/1"/>
    <x v="2"/>
    <x v="236"/>
    <x v="22"/>
    <x v="10"/>
    <s v="ร้อยเอ็ด"/>
    <d v="2020-09-03T00:00:00"/>
    <d v="2020-09-11T00:00:00"/>
    <m/>
    <d v="2020-01-05T00:00:00"/>
    <x v="5"/>
    <n v="35"/>
  </r>
  <r>
    <n v="30100"/>
    <s v="66.Dengue fever"/>
    <s v="อัยยา สังวร"/>
    <s v="000184841"/>
    <s v="หญิง"/>
    <n v="9"/>
    <n v="11"/>
    <s v="นักเรียน"/>
    <s v="148"/>
    <x v="6"/>
    <x v="271"/>
    <x v="71"/>
    <x v="5"/>
    <s v="โพนทอง"/>
    <d v="2020-07-24T00:00:00"/>
    <d v="2020-07-31T00:00:00"/>
    <m/>
    <d v="2020-01-05T00:00:00"/>
    <x v="18"/>
    <n v="29"/>
  </r>
  <r>
    <n v="25342"/>
    <s v="66.Dengue fever"/>
    <s v="อัยริษา สุวรรณหงษ์"/>
    <m/>
    <s v="หญิง"/>
    <n v="7"/>
    <n v="0"/>
    <s v="นักเรียน"/>
    <s v="3"/>
    <x v="9"/>
    <x v="438"/>
    <x v="36"/>
    <x v="17"/>
    <s v="เสลภูมิ"/>
    <d v="2020-06-27T00:00:00"/>
    <d v="2020-06-30T00:00:00"/>
    <m/>
    <d v="2020-01-05T00:00:00"/>
    <x v="7"/>
    <n v="25"/>
  </r>
  <r>
    <n v="31629"/>
    <s v="66.Dengue fever"/>
    <s v="อัยลดา ทองจันทร์"/>
    <s v="000112038"/>
    <s v="หญิง"/>
    <n v="17"/>
    <n v="1"/>
    <s v="นักเรียน"/>
    <s v="165"/>
    <x v="7"/>
    <x v="117"/>
    <x v="32"/>
    <x v="5"/>
    <s v="โพนทอง"/>
    <d v="2020-08-11T00:00:00"/>
    <d v="2020-08-11T00:00:00"/>
    <m/>
    <d v="2020-01-05T00:00:00"/>
    <x v="0"/>
    <n v="32"/>
  </r>
  <r>
    <n v="30962"/>
    <s v="66.Dengue fever"/>
    <s v="อัศวภูมิ เจนด่านกลาง"/>
    <s v="000168761"/>
    <s v="ชาย"/>
    <n v="9"/>
    <n v="4"/>
    <s v="นักเรียน"/>
    <s v="59"/>
    <x v="1"/>
    <x v="440"/>
    <x v="148"/>
    <x v="17"/>
    <s v="เสลภูมิ"/>
    <d v="2020-08-03T00:00:00"/>
    <d v="2020-08-06T00:00:00"/>
    <m/>
    <d v="2020-01-05T00:00:00"/>
    <x v="26"/>
    <n v="31"/>
  </r>
  <r>
    <n v="23092"/>
    <s v="66.Dengue fever"/>
    <s v="อัษฎา เหล่านายอ"/>
    <s v="000022222"/>
    <s v="ชาย"/>
    <n v="17"/>
    <n v="2"/>
    <s v="นักเรียน"/>
    <s v="43"/>
    <x v="14"/>
    <x v="141"/>
    <x v="83"/>
    <x v="16"/>
    <s v="โพนทราย"/>
    <d v="2020-06-05T00:00:00"/>
    <d v="2020-06-07T00:00:00"/>
    <m/>
    <d v="2020-01-05T00:00:00"/>
    <x v="35"/>
    <n v="22"/>
  </r>
  <r>
    <n v="27222"/>
    <s v="66.Dengue fever"/>
    <s v="อัษฎาภรณ์ บัวจันทึก"/>
    <s v="4804028"/>
    <s v="ชาย"/>
    <n v="15"/>
    <n v="0"/>
    <s v="นักเรียน"/>
    <s v="33"/>
    <x v="12"/>
    <x v="110"/>
    <x v="67"/>
    <x v="11"/>
    <s v="ปทุมรัตต์"/>
    <d v="2020-07-08T00:00:00"/>
    <d v="2020-07-11T00:00:00"/>
    <m/>
    <d v="2020-01-05T00:00:00"/>
    <x v="12"/>
    <n v="27"/>
  </r>
  <r>
    <n v="23254"/>
    <s v="66.Dengue fever"/>
    <s v="อาชา คำสอง"/>
    <s v="520000887"/>
    <s v="ชาย"/>
    <n v="13"/>
    <n v="0"/>
    <s v="นักเรียน"/>
    <s v="100"/>
    <x v="14"/>
    <x v="112"/>
    <x v="58"/>
    <x v="12"/>
    <s v="หนองฮี"/>
    <d v="2020-06-14T00:00:00"/>
    <d v="2020-06-14T00:00:00"/>
    <m/>
    <d v="2020-01-05T00:00:00"/>
    <x v="4"/>
    <n v="24"/>
  </r>
  <r>
    <n v="15778"/>
    <s v="66.Dengue fever"/>
    <s v="อาทร ทองบูรณ์"/>
    <s v="5605116"/>
    <s v="ชาย"/>
    <n v="16"/>
    <n v="7"/>
    <s v="นักเรียน"/>
    <s v="46"/>
    <x v="15"/>
    <x v="66"/>
    <x v="29"/>
    <x v="2"/>
    <s v="โพธิ์ชัย"/>
    <d v="2020-03-25T00:00:00"/>
    <d v="2020-03-29T00:00:00"/>
    <m/>
    <d v="2020-01-05T00:00:00"/>
    <x v="17"/>
    <n v="12"/>
  </r>
  <r>
    <n v="26066"/>
    <s v="66.Dengue fever"/>
    <s v="อานนท์ บุตรราช"/>
    <s v="5507247"/>
    <s v="ชาย"/>
    <n v="7"/>
    <n v="0"/>
    <s v="นักเรียน"/>
    <s v="156"/>
    <x v="14"/>
    <x v="246"/>
    <x v="116"/>
    <x v="7"/>
    <s v="เกษตรวิสัย"/>
    <d v="2020-06-10T00:00:00"/>
    <d v="2020-06-14T00:00:00"/>
    <m/>
    <d v="2020-01-05T00:00:00"/>
    <x v="4"/>
    <n v="23"/>
  </r>
  <r>
    <n v="36715"/>
    <s v="66.Dengue fever"/>
    <s v="อาภาภรณ์ นาระษี"/>
    <s v="6003636"/>
    <s v="หญิง"/>
    <n v="32"/>
    <n v="0"/>
    <s v="เกษตร"/>
    <s v="99"/>
    <x v="13"/>
    <x v="559"/>
    <x v="40"/>
    <x v="11"/>
    <s v="ปทุมรัตต์"/>
    <d v="2020-09-08T00:00:00"/>
    <d v="2020-09-10T00:00:00"/>
    <m/>
    <d v="2020-01-05T00:00:00"/>
    <x v="5"/>
    <n v="36"/>
  </r>
  <r>
    <n v="19128"/>
    <s v="66.Dengue fever"/>
    <s v="อารยา ขีนทัพไทย"/>
    <s v="223214"/>
    <s v="หญิง"/>
    <n v="6"/>
    <n v="1"/>
    <s v="นักเรียน"/>
    <s v="32"/>
    <x v="2"/>
    <x v="422"/>
    <x v="30"/>
    <x v="5"/>
    <s v="โพนทอง"/>
    <d v="2020-05-07T00:00:00"/>
    <d v="2020-05-11T00:00:00"/>
    <m/>
    <d v="2020-01-05T00:00:00"/>
    <x v="22"/>
    <n v="18"/>
  </r>
  <r>
    <n v="21339"/>
    <s v="66.Dengue fever"/>
    <s v="อารยา อภิเนตร"/>
    <s v="630000807"/>
    <s v="หญิง"/>
    <n v="5"/>
    <n v="2"/>
    <s v="ไม่ทราบอาชีพ/ในปกครอง"/>
    <s v="72"/>
    <x v="12"/>
    <x v="106"/>
    <x v="33"/>
    <x v="9"/>
    <s v="พนมไพร"/>
    <d v="2020-05-26T00:00:00"/>
    <d v="2020-05-28T00:00:00"/>
    <m/>
    <d v="2020-01-05T00:00:00"/>
    <x v="1"/>
    <n v="21"/>
  </r>
  <r>
    <n v="35064"/>
    <s v="66.Dengue fever"/>
    <s v="อาริสรา เวียงสิมา"/>
    <s v="896827"/>
    <s v="หญิง"/>
    <n v="7"/>
    <n v="0"/>
    <s v="นักเรียน"/>
    <s v="18"/>
    <x v="14"/>
    <x v="130"/>
    <x v="22"/>
    <x v="10"/>
    <s v="ร้อยเอ็ด"/>
    <d v="2020-08-23T00:00:00"/>
    <d v="2020-08-26T00:00:00"/>
    <m/>
    <d v="2020-01-05T00:00:00"/>
    <x v="2"/>
    <n v="34"/>
  </r>
  <r>
    <n v="22848"/>
    <s v="66.Dengue fever"/>
    <s v="อาริสา พรหมสุข"/>
    <s v="451621"/>
    <s v="หญิง"/>
    <n v="18"/>
    <n v="2"/>
    <s v="นักเรียน"/>
    <s v="30"/>
    <x v="12"/>
    <x v="275"/>
    <x v="3"/>
    <x v="3"/>
    <s v="ร้อยเอ็ด"/>
    <d v="2020-06-06T00:00:00"/>
    <d v="2020-06-10T00:00:00"/>
    <m/>
    <d v="2020-01-05T00:00:00"/>
    <x v="35"/>
    <n v="22"/>
  </r>
  <r>
    <n v="31886"/>
    <s v="66.Dengue fever"/>
    <s v="อารียา หวลจันทึก"/>
    <s v="1175554"/>
    <s v="หญิง"/>
    <n v="15"/>
    <n v="9"/>
    <s v="นักเรียน"/>
    <s v="51"/>
    <x v="10"/>
    <x v="263"/>
    <x v="120"/>
    <x v="3"/>
    <s v="ร้อยเอ็ด"/>
    <d v="2020-08-09T00:00:00"/>
    <d v="2020-08-11T00:00:00"/>
    <m/>
    <d v="2020-01-05T00:00:00"/>
    <x v="0"/>
    <n v="32"/>
  </r>
  <r>
    <n v="28697"/>
    <s v="66.Dengue fever"/>
    <s v="อารีรัตน์ มหาสาร"/>
    <s v="1173077"/>
    <s v="หญิง"/>
    <n v="11"/>
    <n v="11"/>
    <s v="นักเรียน"/>
    <s v="111"/>
    <x v="10"/>
    <x v="202"/>
    <x v="98"/>
    <x v="11"/>
    <s v="ร้อยเอ็ด"/>
    <d v="2020-07-15T00:00:00"/>
    <d v="2020-07-18T00:00:00"/>
    <m/>
    <d v="2020-01-05T00:00:00"/>
    <x v="9"/>
    <n v="28"/>
  </r>
  <r>
    <n v="27737"/>
    <s v="66.Dengue fever"/>
    <s v="อารีรัตน์ หาญชัย"/>
    <s v="4453652"/>
    <s v="หญิง"/>
    <n v="18"/>
    <n v="0"/>
    <s v="นักเรียน"/>
    <s v="38"/>
    <x v="2"/>
    <x v="50"/>
    <x v="40"/>
    <x v="11"/>
    <s v="ปทุมรัตต์"/>
    <d v="2020-07-12T00:00:00"/>
    <d v="2020-07-16T00:00:00"/>
    <m/>
    <d v="2020-01-05T00:00:00"/>
    <x v="9"/>
    <n v="28"/>
  </r>
  <r>
    <n v="19881"/>
    <s v="66.Dengue fever"/>
    <s v="อิทธิเชษฐ์ สมบัติศรี"/>
    <s v="000176702"/>
    <s v="ชาย"/>
    <n v="10"/>
    <n v="8"/>
    <s v="นักเรียน"/>
    <s v="122"/>
    <x v="1"/>
    <x v="560"/>
    <x v="32"/>
    <x v="5"/>
    <s v="โพนทอง"/>
    <d v="2020-05-15T00:00:00"/>
    <d v="2020-05-15T00:00:00"/>
    <m/>
    <d v="2020-01-05T00:00:00"/>
    <x v="22"/>
    <n v="19"/>
  </r>
  <r>
    <n v="1904"/>
    <s v="66.Dengue fever"/>
    <s v="อิทธิฤทธิ์ จิตไทย"/>
    <s v="5605482"/>
    <s v="ชาย"/>
    <n v="13"/>
    <n v="10"/>
    <s v="นักเรียน"/>
    <s v="74"/>
    <x v="6"/>
    <x v="454"/>
    <x v="47"/>
    <x v="8"/>
    <s v="จตุรพักตรพิมาน"/>
    <d v="2020-01-11T00:00:00"/>
    <d v="2020-01-12T00:00:00"/>
    <m/>
    <d v="2020-01-05T00:00:00"/>
    <x v="39"/>
    <n v="1"/>
  </r>
  <r>
    <n v="35188"/>
    <s v="66.Dengue fever"/>
    <s v="อินทิรา บุญศรี"/>
    <s v="000270473"/>
    <s v="หญิง"/>
    <n v="18"/>
    <n v="0"/>
    <s v="นักเรียน"/>
    <s v="27"/>
    <x v="7"/>
    <x v="531"/>
    <x v="63"/>
    <x v="5"/>
    <s v="โพนทอง"/>
    <d v="2020-08-26T00:00:00"/>
    <d v="2020-08-31T00:00:00"/>
    <m/>
    <d v="2020-01-05T00:00:00"/>
    <x v="13"/>
    <n v="34"/>
  </r>
  <r>
    <n v="30961"/>
    <s v="66.Dengue fever"/>
    <s v="อิศรารัตน์ เจนด่านกลาง"/>
    <s v="000164001"/>
    <s v="หญิง"/>
    <n v="11"/>
    <n v="2"/>
    <s v="นักเรียน"/>
    <s v="59"/>
    <x v="1"/>
    <x v="440"/>
    <x v="148"/>
    <x v="17"/>
    <s v="เสลภูมิ"/>
    <d v="2020-08-03T00:00:00"/>
    <d v="2020-08-06T00:00:00"/>
    <m/>
    <d v="2020-01-05T00:00:00"/>
    <x v="26"/>
    <n v="31"/>
  </r>
  <r>
    <n v="17822"/>
    <s v="66.Dengue fever"/>
    <s v="อุไรพร พุทธปัญโญ"/>
    <m/>
    <s v="หญิง"/>
    <n v="42"/>
    <n v="0"/>
    <s v="รับจ้าง,กรรมกร"/>
    <s v="486"/>
    <x v="8"/>
    <x v="448"/>
    <x v="13"/>
    <x v="3"/>
    <s v="ร้อยเอ็ดธนบุรี"/>
    <d v="2020-04-18T00:00:00"/>
    <d v="2020-04-23T00:00:00"/>
    <m/>
    <d v="2020-01-05T00:00:00"/>
    <x v="20"/>
    <n v="15"/>
  </r>
  <r>
    <n v="20682"/>
    <s v="66.Dengue fever"/>
    <s v="อุดมโชค ดีพันธ์"/>
    <s v="0062632"/>
    <s v="ชาย"/>
    <n v="15"/>
    <n v="2"/>
    <s v="นักเรียน"/>
    <s v="141"/>
    <x v="6"/>
    <x v="99"/>
    <x v="46"/>
    <x v="10"/>
    <s v="ธวัชบุรี"/>
    <d v="2020-05-19T00:00:00"/>
    <d v="2020-05-19T00:00:00"/>
    <m/>
    <d v="2020-01-05T00:00:00"/>
    <x v="6"/>
    <n v="20"/>
  </r>
  <r>
    <n v="28694"/>
    <s v="66.Dengue fever"/>
    <s v="อุษามณี บรรเทาพิศ"/>
    <s v="535793"/>
    <s v="หญิง"/>
    <n v="15"/>
    <n v="3"/>
    <s v="นักเรียน"/>
    <s v="16"/>
    <x v="11"/>
    <x v="387"/>
    <x v="86"/>
    <x v="3"/>
    <s v="ร้อยเอ็ด"/>
    <d v="2020-07-17T00:00:00"/>
    <d v="2020-07-20T00:00:00"/>
    <m/>
    <d v="2020-01-05T00:00:00"/>
    <x v="11"/>
    <n v="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ข้อมูล" updatedVersion="3" showMultipleLabel="0" showMemberPropertyTips="0" useAutoFormatting="1" itemPrintTitles="1" indent="127" compact="0" compactData="0" gridDropZones="1">
  <location ref="A4:AZ801" firstHeaderRow="1" firstDataRow="2" firstDataCol="3"/>
  <pivotFields count="20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sortType="ascending">
      <items count="25">
        <item x="23"/>
        <item x="2"/>
        <item x="13"/>
        <item sd="0" x="0"/>
        <item x="14"/>
        <item x="8"/>
        <item x="9"/>
        <item sd="0" x="10"/>
        <item x="6"/>
        <item x="5"/>
        <item x="16"/>
        <item x="12"/>
        <item x="7"/>
        <item x="15"/>
        <item x="11"/>
        <item x="1"/>
        <item x="3"/>
        <item x="19"/>
        <item x="21"/>
        <item x="18"/>
        <item x="17"/>
        <item x="4"/>
        <item x="20"/>
        <item x="22"/>
        <item t="default"/>
      </items>
    </pivotField>
    <pivotField axis="axisRow" compact="0" outline="0" subtotalTop="0" showAll="0" includeNewItemsInFilter="1" sortType="ascending">
      <items count="562">
        <item x="539"/>
        <item x="230"/>
        <item x="349"/>
        <item x="325"/>
        <item x="60"/>
        <item x="546"/>
        <item x="80"/>
        <item x="125"/>
        <item x="433"/>
        <item x="12"/>
        <item x="95"/>
        <item x="311"/>
        <item x="4"/>
        <item x="483"/>
        <item x="504"/>
        <item x="344"/>
        <item x="197"/>
        <item x="468"/>
        <item x="139"/>
        <item x="86"/>
        <item x="357"/>
        <item x="247"/>
        <item x="491"/>
        <item x="514"/>
        <item x="389"/>
        <item x="249"/>
        <item x="481"/>
        <item x="545"/>
        <item x="2"/>
        <item x="394"/>
        <item x="470"/>
        <item x="47"/>
        <item x="505"/>
        <item x="323"/>
        <item x="409"/>
        <item x="335"/>
        <item x="115"/>
        <item x="101"/>
        <item x="64"/>
        <item x="255"/>
        <item x="81"/>
        <item x="395"/>
        <item x="391"/>
        <item x="160"/>
        <item x="535"/>
        <item x="449"/>
        <item x="375"/>
        <item x="19"/>
        <item x="182"/>
        <item x="184"/>
        <item x="386"/>
        <item x="129"/>
        <item x="474"/>
        <item x="234"/>
        <item x="384"/>
        <item x="466"/>
        <item x="430"/>
        <item x="175"/>
        <item x="195"/>
        <item x="513"/>
        <item x="308"/>
        <item x="240"/>
        <item x="143"/>
        <item x="7"/>
        <item x="136"/>
        <item x="350"/>
        <item x="446"/>
        <item x="65"/>
        <item x="462"/>
        <item x="424"/>
        <item x="393"/>
        <item x="520"/>
        <item x="34"/>
        <item x="213"/>
        <item x="49"/>
        <item x="518"/>
        <item x="559"/>
        <item x="398"/>
        <item x="59"/>
        <item x="40"/>
        <item x="293"/>
        <item x="515"/>
        <item x="487"/>
        <item x="294"/>
        <item x="458"/>
        <item x="556"/>
        <item x="388"/>
        <item x="90"/>
        <item x="314"/>
        <item x="473"/>
        <item x="525"/>
        <item x="103"/>
        <item x="149"/>
        <item x="516"/>
        <item x="100"/>
        <item x="276"/>
        <item x="20"/>
        <item x="190"/>
        <item x="328"/>
        <item x="495"/>
        <item x="306"/>
        <item x="177"/>
        <item x="305"/>
        <item x="31"/>
        <item x="522"/>
        <item x="248"/>
        <item x="191"/>
        <item x="170"/>
        <item x="387"/>
        <item x="62"/>
        <item x="302"/>
        <item x="342"/>
        <item x="171"/>
        <item x="58"/>
        <item x="158"/>
        <item x="108"/>
        <item x="256"/>
        <item x="192"/>
        <item x="112"/>
        <item x="407"/>
        <item x="157"/>
        <item x="260"/>
        <item x="173"/>
        <item x="392"/>
        <item x="274"/>
        <item x="79"/>
        <item x="131"/>
        <item x="379"/>
        <item x="93"/>
        <item x="11"/>
        <item x="280"/>
        <item x="413"/>
        <item x="423"/>
        <item x="244"/>
        <item x="552"/>
        <item x="502"/>
        <item x="169"/>
        <item x="290"/>
        <item x="465"/>
        <item x="286"/>
        <item x="298"/>
        <item x="18"/>
        <item x="432"/>
        <item x="71"/>
        <item x="232"/>
        <item x="188"/>
        <item x="141"/>
        <item x="270"/>
        <item x="296"/>
        <item x="199"/>
        <item x="202"/>
        <item x="464"/>
        <item x="92"/>
        <item x="319"/>
        <item x="352"/>
        <item x="370"/>
        <item x="360"/>
        <item x="70"/>
        <item x="451"/>
        <item x="332"/>
        <item x="510"/>
        <item x="8"/>
        <item x="52"/>
        <item x="519"/>
        <item x="104"/>
        <item x="109"/>
        <item x="106"/>
        <item x="130"/>
        <item x="82"/>
        <item x="351"/>
        <item x="279"/>
        <item x="448"/>
        <item x="164"/>
        <item x="531"/>
        <item x="222"/>
        <item x="55"/>
        <item x="88"/>
        <item x="223"/>
        <item x="254"/>
        <item x="72"/>
        <item x="498"/>
        <item x="417"/>
        <item x="208"/>
        <item x="376"/>
        <item x="239"/>
        <item x="506"/>
        <item x="45"/>
        <item x="463"/>
        <item x="528"/>
        <item x="324"/>
        <item x="373"/>
        <item x="0"/>
        <item x="6"/>
        <item x="43"/>
        <item x="365"/>
        <item x="127"/>
        <item x="527"/>
        <item x="425"/>
        <item x="429"/>
        <item x="418"/>
        <item x="236"/>
        <item x="30"/>
        <item x="85"/>
        <item x="427"/>
        <item x="317"/>
        <item x="97"/>
        <item x="320"/>
        <item x="478"/>
        <item x="401"/>
        <item x="457"/>
        <item x="560"/>
        <item x="110"/>
        <item x="166"/>
        <item x="215"/>
        <item x="363"/>
        <item x="547"/>
        <item x="186"/>
        <item x="161"/>
        <item x="225"/>
        <item x="490"/>
        <item x="163"/>
        <item x="415"/>
        <item x="261"/>
        <item x="201"/>
        <item x="39"/>
        <item x="380"/>
        <item x="227"/>
        <item x="309"/>
        <item x="113"/>
        <item x="142"/>
        <item x="258"/>
        <item x="312"/>
        <item x="77"/>
        <item x="329"/>
        <item x="489"/>
        <item x="168"/>
        <item x="144"/>
        <item x="368"/>
        <item x="479"/>
        <item x="187"/>
        <item x="50"/>
        <item x="453"/>
        <item x="500"/>
        <item x="385"/>
        <item x="534"/>
        <item x="467"/>
        <item x="218"/>
        <item x="486"/>
        <item x="238"/>
        <item x="438"/>
        <item x="181"/>
        <item x="22"/>
        <item x="361"/>
        <item x="434"/>
        <item x="36"/>
        <item x="297"/>
        <item x="263"/>
        <item x="271"/>
        <item x="272"/>
        <item x="482"/>
        <item x="553"/>
        <item x="275"/>
        <item x="496"/>
        <item x="282"/>
        <item x="46"/>
        <item x="13"/>
        <item x="476"/>
        <item x="471"/>
        <item x="121"/>
        <item x="48"/>
        <item x="533"/>
        <item x="27"/>
        <item x="23"/>
        <item x="205"/>
        <item x="69"/>
        <item x="33"/>
        <item x="526"/>
        <item x="35"/>
        <item x="475"/>
        <item x="348"/>
        <item x="435"/>
        <item x="91"/>
        <item x="377"/>
        <item x="111"/>
        <item x="540"/>
        <item x="521"/>
        <item x="269"/>
        <item x="265"/>
        <item x="422"/>
        <item x="224"/>
        <item x="150"/>
        <item x="330"/>
        <item x="362"/>
        <item x="154"/>
        <item x="538"/>
        <item x="488"/>
        <item x="245"/>
        <item x="326"/>
        <item x="176"/>
        <item x="1"/>
        <item x="250"/>
        <item x="410"/>
        <item x="397"/>
        <item x="338"/>
        <item x="241"/>
        <item x="61"/>
        <item x="266"/>
        <item x="331"/>
        <item x="120"/>
        <item x="439"/>
        <item x="285"/>
        <item x="99"/>
        <item x="126"/>
        <item x="54"/>
        <item x="300"/>
        <item x="78"/>
        <item x="358"/>
        <item x="313"/>
        <item x="281"/>
        <item x="278"/>
        <item x="117"/>
        <item x="128"/>
        <item x="442"/>
        <item x="219"/>
        <item x="204"/>
        <item x="517"/>
        <item x="153"/>
        <item x="267"/>
        <item x="94"/>
        <item x="178"/>
        <item x="371"/>
        <item x="207"/>
        <item x="554"/>
        <item x="318"/>
        <item x="295"/>
        <item x="206"/>
        <item x="426"/>
        <item x="277"/>
        <item x="264"/>
        <item x="135"/>
        <item x="537"/>
        <item x="212"/>
        <item x="354"/>
        <item x="251"/>
        <item x="28"/>
        <item x="21"/>
        <item x="262"/>
        <item x="194"/>
        <item x="17"/>
        <item x="549"/>
        <item x="268"/>
        <item x="283"/>
        <item x="159"/>
        <item x="292"/>
        <item x="29"/>
        <item x="156"/>
        <item x="399"/>
        <item x="381"/>
        <item x="315"/>
        <item x="3"/>
        <item x="437"/>
        <item x="400"/>
        <item x="441"/>
        <item x="220"/>
        <item x="196"/>
        <item x="367"/>
        <item x="334"/>
        <item x="551"/>
        <item x="148"/>
        <item x="524"/>
        <item x="541"/>
        <item x="382"/>
        <item x="503"/>
        <item x="180"/>
        <item x="509"/>
        <item x="507"/>
        <item x="75"/>
        <item x="138"/>
        <item x="83"/>
        <item x="345"/>
        <item x="455"/>
        <item x="456"/>
        <item x="228"/>
        <item x="403"/>
        <item x="555"/>
        <item x="119"/>
        <item x="15"/>
        <item x="217"/>
        <item x="200"/>
        <item x="419"/>
        <item x="214"/>
        <item x="253"/>
        <item x="133"/>
        <item x="396"/>
        <item x="412"/>
        <item x="428"/>
        <item x="440"/>
        <item x="492"/>
        <item x="41"/>
        <item x="444"/>
        <item x="460"/>
        <item x="98"/>
        <item x="172"/>
        <item x="497"/>
        <item x="454"/>
        <item x="273"/>
        <item x="102"/>
        <item x="372"/>
        <item x="316"/>
        <item x="16"/>
        <item x="374"/>
        <item x="459"/>
        <item x="235"/>
        <item x="289"/>
        <item x="38"/>
        <item x="231"/>
        <item x="229"/>
        <item x="477"/>
        <item x="42"/>
        <item x="484"/>
        <item x="452"/>
        <item x="84"/>
        <item x="346"/>
        <item x="341"/>
        <item x="536"/>
        <item x="493"/>
        <item x="450"/>
        <item x="243"/>
        <item x="73"/>
        <item x="87"/>
        <item x="259"/>
        <item x="67"/>
        <item x="252"/>
        <item x="198"/>
        <item x="203"/>
        <item x="44"/>
        <item x="146"/>
        <item x="165"/>
        <item x="96"/>
        <item x="447"/>
        <item x="485"/>
        <item x="364"/>
        <item x="529"/>
        <item x="211"/>
        <item x="26"/>
        <item x="209"/>
        <item x="369"/>
        <item x="185"/>
        <item x="114"/>
        <item x="132"/>
        <item x="501"/>
        <item x="310"/>
        <item x="355"/>
        <item x="530"/>
        <item x="51"/>
        <item x="14"/>
        <item x="356"/>
        <item x="242"/>
        <item x="472"/>
        <item x="532"/>
        <item x="105"/>
        <item x="53"/>
        <item x="174"/>
        <item x="284"/>
        <item x="25"/>
        <item x="287"/>
        <item x="339"/>
        <item x="508"/>
        <item x="233"/>
        <item x="116"/>
        <item x="499"/>
        <item x="134"/>
        <item x="162"/>
        <item x="337"/>
        <item x="405"/>
        <item x="420"/>
        <item x="237"/>
        <item x="333"/>
        <item x="10"/>
        <item x="353"/>
        <item x="406"/>
        <item x="137"/>
        <item x="107"/>
        <item x="152"/>
        <item x="32"/>
        <item x="179"/>
        <item x="461"/>
        <item x="221"/>
        <item x="414"/>
        <item x="210"/>
        <item x="340"/>
        <item x="123"/>
        <item x="347"/>
        <item x="512"/>
        <item x="343"/>
        <item x="336"/>
        <item x="304"/>
        <item x="145"/>
        <item x="74"/>
        <item x="421"/>
        <item x="359"/>
        <item x="416"/>
        <item x="118"/>
        <item x="443"/>
        <item x="445"/>
        <item x="140"/>
        <item x="511"/>
        <item x="257"/>
        <item x="183"/>
        <item x="383"/>
        <item x="548"/>
        <item x="76"/>
        <item x="390"/>
        <item x="307"/>
        <item x="189"/>
        <item x="147"/>
        <item x="322"/>
        <item x="494"/>
        <item x="226"/>
        <item x="155"/>
        <item x="288"/>
        <item x="431"/>
        <item x="557"/>
        <item x="542"/>
        <item x="122"/>
        <item x="301"/>
        <item x="436"/>
        <item x="291"/>
        <item x="404"/>
        <item x="480"/>
        <item x="321"/>
        <item x="124"/>
        <item x="299"/>
        <item x="303"/>
        <item x="193"/>
        <item x="24"/>
        <item x="550"/>
        <item x="378"/>
        <item x="408"/>
        <item x="543"/>
        <item x="523"/>
        <item x="558"/>
        <item x="327"/>
        <item x="366"/>
        <item x="57"/>
        <item x="9"/>
        <item x="56"/>
        <item x="151"/>
        <item x="216"/>
        <item x="66"/>
        <item x="37"/>
        <item x="5"/>
        <item x="68"/>
        <item x="63"/>
        <item x="411"/>
        <item x="402"/>
        <item x="167"/>
        <item x="89"/>
        <item x="469"/>
        <item x="246"/>
        <item x="544"/>
        <item t="default"/>
      </items>
    </pivotField>
    <pivotField axis="axisRow" compact="0" outline="0" subtotalTop="0" showAll="0" includeNewItemsInFilter="1" sortType="descending">
      <items count="163">
        <item x="21"/>
        <item x="13"/>
        <item x="34"/>
        <item x="57"/>
        <item x="50"/>
        <item x="55"/>
        <item sd="0" x="3"/>
        <item sd="0" x="23"/>
        <item sd="0" x="86"/>
        <item sd="0" x="8"/>
        <item x="17"/>
        <item x="120"/>
        <item x="127"/>
        <item x="75"/>
        <item x="91"/>
        <item x="12"/>
        <item x="85"/>
        <item x="103"/>
        <item sd="0" x="60"/>
        <item sd="0" x="88"/>
        <item sd="0" x="0"/>
        <item x="1"/>
        <item x="2"/>
        <item x="4"/>
        <item x="5"/>
        <item x="6"/>
        <item x="7"/>
        <item x="9"/>
        <item x="10"/>
        <item x="11"/>
        <item x="14"/>
        <item x="15"/>
        <item x="16"/>
        <item x="18"/>
        <item x="19"/>
        <item x="20"/>
        <item x="22"/>
        <item x="24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6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4"/>
        <item x="87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ubtotalTop="0" showAll="0" includeNewItemsInFilter="1" sortType="ascending">
      <items count="21">
        <item x="7"/>
        <item x="8"/>
        <item x="14"/>
        <item x="6"/>
        <item x="4"/>
        <item x="10"/>
        <item x="11"/>
        <item x="9"/>
        <item x="2"/>
        <item x="16"/>
        <item x="5"/>
        <item x="15"/>
        <item x="3"/>
        <item x="19"/>
        <item x="18"/>
        <item x="1"/>
        <item x="17"/>
        <item x="0"/>
        <item x="12"/>
        <item x="13"/>
        <item t="default"/>
      </items>
    </pivotField>
    <pivotField compact="0" outline="0" subtotalTop="0" showAll="0" includeNewItemsInFilter="1"/>
    <pivotField compact="0" numFmtId="14" outline="0" subtotalTop="0" showAll="0" includeNewItemsInFilter="1"/>
    <pivotField dataField="1"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49">
        <item x="34"/>
        <item x="46"/>
        <item x="39"/>
        <item x="38"/>
        <item x="44"/>
        <item x="29"/>
        <item x="37"/>
        <item x="33"/>
        <item x="19"/>
        <item x="24"/>
        <item x="43"/>
        <item x="3"/>
        <item x="36"/>
        <item x="17"/>
        <item x="30"/>
        <item x="28"/>
        <item x="20"/>
        <item x="27"/>
        <item x="14"/>
        <item x="22"/>
        <item x="6"/>
        <item x="1"/>
        <item x="8"/>
        <item x="35"/>
        <item x="4"/>
        <item x="15"/>
        <item x="7"/>
        <item x="12"/>
        <item x="9"/>
        <item x="11"/>
        <item x="18"/>
        <item x="26"/>
        <item x="0"/>
        <item x="21"/>
        <item x="2"/>
        <item x="13"/>
        <item x="5"/>
        <item x="32"/>
        <item x="16"/>
        <item x="10"/>
        <item x="31"/>
        <item x="45"/>
        <item x="23"/>
        <item x="42"/>
        <item x="41"/>
        <item x="40"/>
        <item x="25"/>
        <item x="47"/>
        <item t="default"/>
      </items>
    </pivotField>
    <pivotField compact="0" outline="0" subtotalTop="0" showAll="0" includeNewItemsInFilter="1"/>
  </pivotFields>
  <rowFields count="3">
    <field x="12"/>
    <field x="11"/>
    <field x="10"/>
  </rowFields>
  <rowItems count="796">
    <i>
      <x/>
      <x v="118"/>
      <x v="366"/>
    </i>
    <i r="2">
      <x v="367"/>
    </i>
    <i r="2">
      <x v="480"/>
    </i>
    <i r="2">
      <x v="559"/>
    </i>
    <i t="default" r="1">
      <x v="118"/>
    </i>
    <i r="1">
      <x v="31"/>
      <x v="65"/>
    </i>
    <i r="2">
      <x v="135"/>
    </i>
    <i r="2">
      <x v="386"/>
    </i>
    <i r="2">
      <x v="534"/>
    </i>
    <i r="2">
      <x v="557"/>
    </i>
    <i t="default" r="1">
      <x v="31"/>
    </i>
    <i r="1">
      <x v="88"/>
      <x v="14"/>
    </i>
    <i r="2">
      <x v="15"/>
    </i>
    <i r="2">
      <x v="16"/>
    </i>
    <i r="2">
      <x v="17"/>
    </i>
    <i r="2">
      <x v="18"/>
    </i>
    <i r="2">
      <x v="263"/>
    </i>
    <i r="2">
      <x v="458"/>
    </i>
    <i r="2">
      <x v="495"/>
    </i>
    <i t="default" r="1">
      <x v="88"/>
    </i>
    <i r="1">
      <x v="10"/>
      <x v="464"/>
    </i>
    <i r="2">
      <x v="511"/>
    </i>
    <i r="2">
      <x v="515"/>
    </i>
    <i r="2">
      <x v="553"/>
    </i>
    <i t="default" r="1">
      <x v="10"/>
    </i>
    <i r="1">
      <x v="32"/>
      <x v="364"/>
    </i>
    <i r="2">
      <x v="409"/>
    </i>
    <i t="default" r="1">
      <x v="32"/>
    </i>
    <i r="1">
      <x v="98"/>
      <x v="316"/>
    </i>
    <i r="2">
      <x v="364"/>
    </i>
    <i r="2">
      <x v="504"/>
    </i>
    <i t="default" r="1">
      <x v="98"/>
    </i>
    <i r="1">
      <x v="134"/>
      <x v="13"/>
    </i>
    <i r="2">
      <x v="542"/>
    </i>
    <i t="default" r="1">
      <x v="134"/>
    </i>
    <i r="1">
      <x v="133"/>
      <x v="297"/>
    </i>
    <i r="2">
      <x v="303"/>
    </i>
    <i t="default" r="1">
      <x v="133"/>
    </i>
    <i r="1">
      <x v="154"/>
      <x v="32"/>
    </i>
    <i t="default" r="1">
      <x v="154"/>
    </i>
    <i r="1">
      <x v="159"/>
      <x v="459"/>
    </i>
    <i t="default" r="1">
      <x v="159"/>
    </i>
    <i r="1">
      <x v="95"/>
      <x v="216"/>
    </i>
    <i t="default" r="1">
      <x v="95"/>
    </i>
    <i t="default">
      <x/>
    </i>
    <i>
      <x v="1"/>
      <x v="86"/>
      <x v="229"/>
    </i>
    <i r="2">
      <x v="258"/>
    </i>
    <i r="2">
      <x v="339"/>
    </i>
    <i r="2">
      <x v="457"/>
    </i>
    <i r="2">
      <x v="497"/>
    </i>
    <i t="default" r="1">
      <x v="86"/>
    </i>
    <i r="1">
      <x v="33"/>
      <x v="73"/>
    </i>
    <i r="2">
      <x v="141"/>
    </i>
    <i r="2">
      <x v="319"/>
    </i>
    <i r="2">
      <x v="323"/>
    </i>
    <i r="2">
      <x v="343"/>
    </i>
    <i r="2">
      <x v="406"/>
    </i>
    <i t="default" r="1">
      <x v="33"/>
    </i>
    <i r="1">
      <x v="59"/>
      <x v="78"/>
    </i>
    <i r="2">
      <x v="404"/>
    </i>
    <i r="2">
      <x v="434"/>
    </i>
    <i r="2">
      <x v="439"/>
    </i>
    <i r="2">
      <x v="528"/>
    </i>
    <i t="default" r="1">
      <x v="59"/>
    </i>
    <i r="1">
      <x v="123"/>
      <x v="109"/>
    </i>
    <i r="2">
      <x v="220"/>
    </i>
    <i r="2">
      <x v="330"/>
    </i>
    <i r="2">
      <x v="434"/>
    </i>
    <i r="2">
      <x v="532"/>
    </i>
    <i t="default" r="1">
      <x v="123"/>
    </i>
    <i r="1">
      <x v="83"/>
      <x v="56"/>
    </i>
    <i r="2">
      <x v="62"/>
    </i>
    <i r="2">
      <x v="416"/>
    </i>
    <i r="2">
      <x v="502"/>
    </i>
    <i r="2">
      <x v="548"/>
    </i>
    <i t="default" r="1">
      <x v="83"/>
    </i>
    <i r="1">
      <x v="73"/>
      <x v="30"/>
    </i>
    <i r="2">
      <x v="438"/>
    </i>
    <i r="2">
      <x v="481"/>
    </i>
    <i r="2">
      <x v="556"/>
    </i>
    <i t="default" r="1">
      <x v="73"/>
    </i>
    <i r="1">
      <x v="47"/>
      <x v="369"/>
    </i>
    <i r="2">
      <x v="431"/>
    </i>
    <i r="2">
      <x v="435"/>
    </i>
    <i t="default" r="1">
      <x v="47"/>
    </i>
    <i r="1">
      <x v="97"/>
      <x v="106"/>
    </i>
    <i r="2">
      <x v="399"/>
    </i>
    <i r="2">
      <x v="501"/>
    </i>
    <i t="default" r="1">
      <x v="97"/>
    </i>
    <i r="1">
      <x v="106"/>
      <x v="98"/>
    </i>
    <i r="2">
      <x v="213"/>
    </i>
    <i r="2">
      <x v="410"/>
    </i>
    <i t="default" r="1">
      <x v="106"/>
    </i>
    <i r="1">
      <x v="151"/>
      <x v="385"/>
    </i>
    <i t="default" r="1">
      <x v="151"/>
    </i>
    <i t="default">
      <x v="1"/>
    </i>
    <i>
      <x v="2"/>
      <x v="70"/>
      <x v="6"/>
    </i>
    <i r="2">
      <x v="122"/>
    </i>
    <i r="2">
      <x v="259"/>
    </i>
    <i r="2">
      <x v="281"/>
    </i>
    <i r="2">
      <x v="503"/>
    </i>
    <i t="default" r="1">
      <x v="70"/>
    </i>
    <i r="1">
      <x v="89"/>
      <x v="292"/>
    </i>
    <i r="2">
      <x v="505"/>
    </i>
    <i t="default" r="1">
      <x v="89"/>
    </i>
    <i r="1">
      <x v="144"/>
      <x v="86"/>
    </i>
    <i t="default" r="1">
      <x v="144"/>
    </i>
    <i r="1">
      <x v="102"/>
      <x v="273"/>
    </i>
    <i t="default" r="1">
      <x v="102"/>
    </i>
    <i r="1">
      <x v="50"/>
      <x v="269"/>
    </i>
    <i t="default" r="1">
      <x v="50"/>
    </i>
    <i r="1">
      <x v="99"/>
      <x v="149"/>
    </i>
    <i t="default" r="1">
      <x v="99"/>
    </i>
    <i t="default">
      <x v="2"/>
    </i>
    <i>
      <x v="3"/>
      <x v="26"/>
      <x v="63"/>
    </i>
    <i r="2">
      <x v="102"/>
    </i>
    <i r="2">
      <x v="136"/>
    </i>
    <i r="2">
      <x v="272"/>
    </i>
    <i r="2">
      <x v="284"/>
    </i>
    <i r="2">
      <x v="286"/>
    </i>
    <i r="2">
      <x v="321"/>
    </i>
    <i r="2">
      <x v="354"/>
    </i>
    <i t="default" r="1">
      <x v="26"/>
    </i>
    <i r="1">
      <x v="37"/>
      <x v="228"/>
    </i>
    <i r="2">
      <x v="271"/>
    </i>
    <i r="2">
      <x v="313"/>
    </i>
    <i r="2">
      <x v="488"/>
    </i>
    <i t="default" r="1">
      <x v="37"/>
    </i>
    <i r="1">
      <x v="61"/>
      <x v="38"/>
    </i>
    <i r="2">
      <x v="350"/>
    </i>
    <i t="default" r="1">
      <x v="61"/>
    </i>
    <i r="1">
      <x v="30"/>
      <x v="114"/>
    </i>
    <i r="2">
      <x v="274"/>
    </i>
    <i r="2">
      <x v="455"/>
    </i>
    <i r="2">
      <x v="498"/>
    </i>
    <i t="default" r="1">
      <x v="30"/>
    </i>
    <i r="1">
      <x v="63"/>
      <x v="142"/>
    </i>
    <i r="2">
      <x v="143"/>
    </i>
    <i r="2">
      <x v="202"/>
    </i>
    <i t="default" r="1">
      <x v="63"/>
    </i>
    <i t="default">
      <x v="3"/>
    </i>
    <i>
      <x v="4"/>
      <x v="24"/>
      <x v="22"/>
    </i>
    <i r="2">
      <x v="176"/>
    </i>
    <i r="2">
      <x v="327"/>
    </i>
    <i r="2">
      <x v="328"/>
    </i>
    <i r="2">
      <x v="329"/>
    </i>
    <i r="2">
      <x v="551"/>
    </i>
    <i t="default" r="1">
      <x v="24"/>
    </i>
    <i r="1">
      <x v="143"/>
      <x v="127"/>
    </i>
    <i r="2">
      <x v="183"/>
    </i>
    <i r="2">
      <x v="188"/>
    </i>
    <i r="2">
      <x v="309"/>
    </i>
    <i t="default" r="1">
      <x v="143"/>
    </i>
    <i r="1">
      <x v="119"/>
      <x v="105"/>
    </i>
    <i r="2">
      <x v="375"/>
    </i>
    <i r="2">
      <x v="516"/>
    </i>
    <i t="default" r="1">
      <x v="119"/>
    </i>
    <i t="default">
      <x v="4"/>
    </i>
    <i>
      <x v="5"/>
      <x v="36"/>
      <x v="140"/>
    </i>
    <i r="2">
      <x v="160"/>
    </i>
    <i r="2">
      <x v="167"/>
    </i>
    <i r="2">
      <x v="198"/>
    </i>
    <i r="2">
      <x v="200"/>
    </i>
    <i r="2">
      <x v="251"/>
    </i>
    <i r="2">
      <x v="414"/>
    </i>
    <i r="2">
      <x v="524"/>
    </i>
    <i t="default" r="1">
      <x v="36"/>
    </i>
    <i r="1">
      <x v="58"/>
      <x v="33"/>
    </i>
    <i r="2">
      <x v="113"/>
    </i>
    <i r="2">
      <x v="208"/>
    </i>
    <i r="2">
      <x v="311"/>
    </i>
    <i r="2">
      <x v="324"/>
    </i>
    <i t="default" r="1">
      <x v="58"/>
    </i>
    <i r="1">
      <x v="62"/>
      <x v="29"/>
    </i>
    <i r="2">
      <x v="373"/>
    </i>
    <i r="2">
      <x v="377"/>
    </i>
    <i r="2">
      <x v="552"/>
    </i>
    <i t="default" r="1">
      <x v="62"/>
    </i>
    <i r="1">
      <x v="69"/>
      <x v="7"/>
    </i>
    <i r="2">
      <x v="124"/>
    </i>
    <i r="2">
      <x v="403"/>
    </i>
    <i r="2">
      <x v="421"/>
    </i>
    <i r="2">
      <x v="489"/>
    </i>
    <i r="2">
      <x v="508"/>
    </i>
    <i t="default" r="1">
      <x v="69"/>
    </i>
    <i r="1">
      <x v="66"/>
      <x v="310"/>
    </i>
    <i r="2">
      <x v="315"/>
    </i>
    <i r="2">
      <x v="370"/>
    </i>
    <i r="2">
      <x v="412"/>
    </i>
    <i r="2">
      <x v="450"/>
    </i>
    <i t="default" r="1">
      <x v="66"/>
    </i>
    <i r="1">
      <x v="94"/>
      <x v="131"/>
    </i>
    <i r="2">
      <x v="147"/>
    </i>
    <i r="2">
      <x v="228"/>
    </i>
    <i r="2">
      <x v="508"/>
    </i>
    <i t="default" r="1">
      <x v="94"/>
    </i>
    <i r="1">
      <x v="49"/>
      <x v="42"/>
    </i>
    <i r="2">
      <x v="194"/>
    </i>
    <i r="2">
      <x v="264"/>
    </i>
    <i r="2">
      <x v="470"/>
    </i>
    <i t="default" r="1">
      <x v="49"/>
    </i>
    <i r="1">
      <x v="111"/>
      <x v="144"/>
    </i>
    <i r="2">
      <x v="289"/>
    </i>
    <i r="2">
      <x v="332"/>
    </i>
    <i r="2">
      <x v="554"/>
    </i>
    <i t="default" r="1">
      <x v="111"/>
    </i>
    <i r="1">
      <x v="110"/>
      <x v="177"/>
    </i>
    <i r="2">
      <x v="413"/>
    </i>
    <i t="default" r="1">
      <x v="110"/>
    </i>
    <i r="1">
      <x v="17"/>
      <x v="21"/>
    </i>
    <i r="2">
      <x v="443"/>
    </i>
    <i t="default" r="1">
      <x v="17"/>
    </i>
    <i r="1">
      <x v="152"/>
      <x v="419"/>
    </i>
    <i t="default" r="1">
      <x v="152"/>
    </i>
    <i t="default">
      <x v="5"/>
    </i>
    <i>
      <x v="6"/>
      <x v="52"/>
      <x v="64"/>
    </i>
    <i r="2">
      <x v="76"/>
    </i>
    <i r="2">
      <x v="90"/>
    </i>
    <i r="2">
      <x v="155"/>
    </i>
    <i r="2">
      <x v="221"/>
    </i>
    <i r="2">
      <x v="240"/>
    </i>
    <i r="2">
      <x v="401"/>
    </i>
    <i t="default" r="1">
      <x v="52"/>
    </i>
    <i r="1">
      <x v="38"/>
      <x v="201"/>
    </i>
    <i r="2">
      <x v="224"/>
    </i>
    <i r="2">
      <x v="236"/>
    </i>
    <i r="2">
      <x v="336"/>
    </i>
    <i r="2">
      <x v="364"/>
    </i>
    <i r="2">
      <x v="560"/>
    </i>
    <i t="default" r="1">
      <x v="38"/>
    </i>
    <i r="1">
      <x v="75"/>
      <x v="35"/>
    </i>
    <i r="2">
      <x v="36"/>
    </i>
    <i r="2">
      <x v="37"/>
    </i>
    <i r="2">
      <x v="211"/>
    </i>
    <i r="2">
      <x v="238"/>
    </i>
    <i t="default" r="1">
      <x v="75"/>
    </i>
    <i r="1">
      <x v="124"/>
      <x v="95"/>
    </i>
    <i r="2">
      <x v="110"/>
    </i>
    <i t="default" r="1">
      <x v="124"/>
    </i>
    <i r="1">
      <x v="51"/>
      <x v="74"/>
    </i>
    <i r="2">
      <x v="89"/>
    </i>
    <i r="2">
      <x v="287"/>
    </i>
    <i r="2">
      <x v="302"/>
    </i>
    <i t="default" r="1">
      <x v="51"/>
    </i>
    <i r="1">
      <x v="65"/>
      <x v="31"/>
    </i>
    <i r="2">
      <x v="230"/>
    </i>
    <i r="2">
      <x v="296"/>
    </i>
    <i t="default" r="1">
      <x v="65"/>
    </i>
    <i r="1">
      <x v="101"/>
      <x v="150"/>
    </i>
    <i r="2">
      <x v="151"/>
    </i>
    <i r="2">
      <x v="153"/>
    </i>
    <i r="2">
      <x v="525"/>
    </i>
    <i t="default" r="1">
      <x v="101"/>
    </i>
    <i r="1">
      <x v="141"/>
      <x v="293"/>
    </i>
    <i r="2">
      <x v="365"/>
    </i>
    <i t="default" r="1">
      <x v="141"/>
    </i>
    <i t="default">
      <x v="6"/>
    </i>
    <i>
      <x v="7"/>
      <x v="35"/>
      <x v="54"/>
    </i>
    <i r="2">
      <x v="57"/>
    </i>
    <i r="2">
      <x v="58"/>
    </i>
    <i r="2">
      <x v="96"/>
    </i>
    <i r="2">
      <x v="357"/>
    </i>
    <i r="2">
      <x v="555"/>
    </i>
    <i t="default" r="1">
      <x v="35"/>
    </i>
    <i r="1">
      <x v="46"/>
      <x v="166"/>
    </i>
    <i r="2">
      <x v="397"/>
    </i>
    <i r="2">
      <x v="398"/>
    </i>
    <i t="default" r="1">
      <x v="46"/>
    </i>
    <i r="1">
      <x v="116"/>
      <x v="184"/>
    </i>
    <i r="2">
      <x v="285"/>
    </i>
    <i t="default" r="1">
      <x v="116"/>
    </i>
    <i r="1">
      <x v="127"/>
      <x v="46"/>
    </i>
    <i r="2">
      <x v="463"/>
    </i>
    <i t="default" r="1">
      <x v="127"/>
    </i>
    <i r="1">
      <x v="115"/>
      <x v="53"/>
    </i>
    <i t="default" r="1">
      <x v="115"/>
    </i>
    <i r="1">
      <x v="109"/>
      <x v="174"/>
    </i>
    <i t="default" r="1">
      <x v="109"/>
    </i>
    <i r="1">
      <x v="153"/>
      <x v="23"/>
    </i>
    <i r="2">
      <x v="99"/>
    </i>
    <i t="default" r="1">
      <x v="153"/>
    </i>
    <i r="1">
      <x v="156"/>
      <x v="93"/>
    </i>
    <i t="default" r="1">
      <x v="156"/>
    </i>
    <i r="1">
      <x v="130"/>
      <x v="11"/>
    </i>
    <i t="default" r="1">
      <x v="130"/>
    </i>
    <i r="1">
      <x v="129"/>
      <x v="100"/>
    </i>
    <i t="default" r="1">
      <x v="129"/>
    </i>
    <i t="default">
      <x v="7"/>
    </i>
    <i>
      <x v="8"/>
      <x v="42"/>
      <x v="175"/>
    </i>
    <i r="2">
      <x v="193"/>
    </i>
    <i r="2">
      <x v="228"/>
    </i>
    <i r="2">
      <x v="277"/>
    </i>
    <i r="2">
      <x v="294"/>
    </i>
    <i r="2">
      <x v="549"/>
    </i>
    <i t="default" r="1">
      <x v="42"/>
    </i>
    <i r="1">
      <x v="22"/>
      <x v="28"/>
    </i>
    <i r="2">
      <x v="91"/>
    </i>
    <i r="2">
      <x v="97"/>
    </i>
    <i r="2">
      <x v="352"/>
    </i>
    <i r="2">
      <x v="353"/>
    </i>
    <i r="2">
      <x v="426"/>
    </i>
    <i r="2">
      <x v="431"/>
    </i>
    <i r="2">
      <x v="462"/>
    </i>
    <i r="2">
      <x v="468"/>
    </i>
    <i t="default" r="1">
      <x v="22"/>
    </i>
    <i r="1">
      <x v="39"/>
      <x v="103"/>
    </i>
    <i r="2">
      <x v="390"/>
    </i>
    <i t="default" r="1">
      <x v="39"/>
    </i>
    <i r="1">
      <x v="60"/>
      <x v="19"/>
    </i>
    <i r="2">
      <x v="84"/>
    </i>
    <i r="2">
      <x v="233"/>
    </i>
    <i r="2">
      <x v="305"/>
    </i>
    <i t="default" r="1">
      <x v="60"/>
    </i>
    <i r="1">
      <x v="103"/>
      <x v="276"/>
    </i>
    <i r="2">
      <x v="335"/>
    </i>
    <i t="default" r="1">
      <x v="103"/>
    </i>
    <i r="1">
      <x v="117"/>
      <x v="133"/>
    </i>
    <i r="2">
      <x v="139"/>
    </i>
    <i t="default" r="1">
      <x v="117"/>
    </i>
    <i r="1">
      <x v="96"/>
      <x v="239"/>
    </i>
    <i r="2">
      <x v="467"/>
    </i>
    <i t="default" r="1">
      <x v="96"/>
    </i>
    <i r="1">
      <x v="29"/>
      <x v="129"/>
    </i>
    <i t="default" r="1">
      <x v="29"/>
    </i>
    <i t="default">
      <x v="8"/>
    </i>
    <i>
      <x v="9"/>
      <x v="90"/>
      <x v="132"/>
    </i>
    <i r="2">
      <x v="146"/>
    </i>
    <i r="2">
      <x v="325"/>
    </i>
    <i r="2">
      <x v="441"/>
    </i>
    <i r="2">
      <x v="520"/>
    </i>
    <i t="default" r="1">
      <x v="90"/>
    </i>
    <i r="1">
      <x v="146"/>
      <x v="383"/>
    </i>
    <i r="2">
      <x v="394"/>
    </i>
    <i t="default" r="1">
      <x v="146"/>
    </i>
    <i r="1">
      <x v="122"/>
      <x v="252"/>
    </i>
    <i r="2">
      <x v="306"/>
    </i>
    <i t="default" r="1">
      <x v="122"/>
    </i>
    <i r="1">
      <x v="72"/>
      <x v="128"/>
    </i>
    <i r="2">
      <x v="503"/>
    </i>
    <i t="default" r="1">
      <x v="72"/>
    </i>
    <i r="1">
      <x v="120"/>
      <x v="295"/>
    </i>
    <i r="2">
      <x v="432"/>
    </i>
    <i t="default" r="1">
      <x v="120"/>
    </i>
    <i t="default">
      <x v="9"/>
    </i>
    <i>
      <x v="10"/>
      <x v="43"/>
      <x v="48"/>
    </i>
    <i r="2">
      <x v="49"/>
    </i>
    <i r="2">
      <x v="254"/>
    </i>
    <i r="2">
      <x v="255"/>
    </i>
    <i r="2">
      <x v="282"/>
    </i>
    <i r="2">
      <x v="288"/>
    </i>
    <i r="2">
      <x v="368"/>
    </i>
    <i r="2">
      <x v="466"/>
    </i>
    <i t="default" r="1">
      <x v="43"/>
    </i>
    <i r="1">
      <x v="128"/>
      <x v="83"/>
    </i>
    <i r="2">
      <x v="353"/>
    </i>
    <i r="2">
      <x v="374"/>
    </i>
    <i r="2">
      <x v="411"/>
    </i>
    <i r="2">
      <x v="465"/>
    </i>
    <i r="2">
      <x v="466"/>
    </i>
    <i r="2">
      <x v="475"/>
    </i>
    <i t="default" r="1">
      <x v="128"/>
    </i>
    <i r="1">
      <x v="79"/>
      <x v="115"/>
    </i>
    <i r="2">
      <x v="257"/>
    </i>
    <i r="2">
      <x v="333"/>
    </i>
    <i t="default" r="1">
      <x v="79"/>
    </i>
    <i r="1">
      <x v="34"/>
      <x v="47"/>
    </i>
    <i r="2">
      <x v="71"/>
    </i>
    <i r="2">
      <x v="72"/>
    </i>
    <i r="2">
      <x v="106"/>
    </i>
    <i t="default" r="1">
      <x v="34"/>
    </i>
    <i r="1">
      <x v="55"/>
      <x v="134"/>
    </i>
    <i r="2">
      <x v="217"/>
    </i>
    <i r="2">
      <x v="222"/>
    </i>
    <i r="2">
      <x v="422"/>
    </i>
    <i r="2">
      <x v="453"/>
    </i>
    <i r="2">
      <x v="461"/>
    </i>
    <i t="default" r="1">
      <x v="55"/>
    </i>
    <i r="1">
      <x v="91"/>
      <x v="77"/>
    </i>
    <i r="2">
      <x v="92"/>
    </i>
    <i t="default" r="1">
      <x v="91"/>
    </i>
    <i r="1">
      <x v="45"/>
      <x v="79"/>
    </i>
    <i r="2">
      <x v="210"/>
    </i>
    <i r="2">
      <x v="225"/>
    </i>
    <i r="2">
      <x v="320"/>
    </i>
    <i r="2">
      <x v="425"/>
    </i>
    <i t="default" r="1">
      <x v="45"/>
    </i>
    <i r="1">
      <x v="25"/>
      <x v="192"/>
    </i>
    <i r="2">
      <x v="363"/>
    </i>
    <i r="2">
      <x v="371"/>
    </i>
    <i r="2">
      <x v="428"/>
    </i>
    <i r="2">
      <x v="474"/>
    </i>
    <i t="default" r="1">
      <x v="25"/>
    </i>
    <i r="1">
      <x v="71"/>
      <x v="44"/>
    </i>
    <i r="2">
      <x v="152"/>
    </i>
    <i r="2">
      <x v="173"/>
    </i>
    <i t="default" r="1">
      <x v="71"/>
    </i>
    <i r="1">
      <x v="48"/>
      <x v="186"/>
    </i>
    <i r="2">
      <x v="235"/>
    </i>
    <i r="2">
      <x v="393"/>
    </i>
    <i r="2">
      <x v="486"/>
    </i>
    <i t="default" r="1">
      <x v="48"/>
    </i>
    <i r="1">
      <x v="93"/>
      <x v="81"/>
    </i>
    <i r="2">
      <x v="85"/>
    </i>
    <i r="2">
      <x v="207"/>
    </i>
    <i r="2">
      <x v="362"/>
    </i>
    <i r="2">
      <x v="402"/>
    </i>
    <i r="2">
      <x v="496"/>
    </i>
    <i t="default" r="1">
      <x v="93"/>
    </i>
    <i r="1">
      <x v="64"/>
      <x v="226"/>
    </i>
    <i r="2">
      <x v="376"/>
    </i>
    <i r="2">
      <x v="547"/>
    </i>
    <i t="default" r="1">
      <x v="64"/>
    </i>
    <i r="1">
      <x v="136"/>
      <x v="45"/>
    </i>
    <i r="2">
      <x v="52"/>
    </i>
    <i r="2">
      <x v="373"/>
    </i>
    <i t="default" r="1">
      <x v="136"/>
    </i>
    <i r="1">
      <x v="27"/>
      <x v="545"/>
    </i>
    <i t="default" r="1">
      <x v="27"/>
    </i>
    <i t="default">
      <x v="10"/>
    </i>
    <i>
      <x v="11"/>
      <x v="57"/>
      <x v="51"/>
    </i>
    <i r="2">
      <x v="244"/>
    </i>
    <i r="2">
      <x v="245"/>
    </i>
    <i r="2">
      <x v="268"/>
    </i>
    <i r="2">
      <x v="342"/>
    </i>
    <i r="2">
      <x v="544"/>
    </i>
    <i t="default" r="1">
      <x v="57"/>
    </i>
    <i r="1">
      <x v="56"/>
      <x v="452"/>
    </i>
    <i r="2">
      <x v="543"/>
    </i>
    <i r="2">
      <x v="546"/>
    </i>
    <i t="default" r="1">
      <x v="56"/>
    </i>
    <i r="1">
      <x v="149"/>
      <x v="354"/>
    </i>
    <i t="default" r="1">
      <x v="149"/>
    </i>
    <i t="default">
      <x v="11"/>
    </i>
    <i>
      <x v="12"/>
      <x/>
      <x v="87"/>
    </i>
    <i r="2">
      <x v="165"/>
    </i>
    <i r="2">
      <x v="170"/>
    </i>
    <i r="2">
      <x v="234"/>
    </i>
    <i r="2">
      <x v="275"/>
    </i>
    <i r="2">
      <x v="278"/>
    </i>
    <i r="2">
      <x v="322"/>
    </i>
    <i r="2">
      <x v="334"/>
    </i>
    <i r="2">
      <x v="337"/>
    </i>
    <i r="2">
      <x v="338"/>
    </i>
    <i r="2">
      <x v="344"/>
    </i>
    <i r="2">
      <x v="345"/>
    </i>
    <i r="2">
      <x v="346"/>
    </i>
    <i r="2">
      <x v="347"/>
    </i>
    <i r="2">
      <x v="354"/>
    </i>
    <i r="2">
      <x v="356"/>
    </i>
    <i r="2">
      <x v="409"/>
    </i>
    <i r="2">
      <x v="469"/>
    </i>
    <i t="default" r="1">
      <x/>
    </i>
    <i r="1">
      <x v="1"/>
      <x v="34"/>
    </i>
    <i r="2">
      <x v="69"/>
    </i>
    <i r="2">
      <x v="171"/>
    </i>
    <i r="2">
      <x v="172"/>
    </i>
    <i r="2">
      <x v="181"/>
    </i>
    <i r="2">
      <x v="265"/>
    </i>
    <i r="2">
      <x v="267"/>
    </i>
    <i r="2">
      <x v="312"/>
    </i>
    <i r="2">
      <x v="331"/>
    </i>
    <i r="2">
      <x v="380"/>
    </i>
    <i r="2">
      <x v="424"/>
    </i>
    <i r="2">
      <x v="469"/>
    </i>
    <i r="2">
      <x v="512"/>
    </i>
    <i r="2">
      <x v="521"/>
    </i>
    <i r="2">
      <x v="529"/>
    </i>
    <i t="default" r="1">
      <x v="1"/>
    </i>
    <i r="1">
      <x v="2"/>
      <x v="179"/>
    </i>
    <i r="2">
      <x v="205"/>
    </i>
    <i r="2">
      <x v="220"/>
    </i>
    <i r="2">
      <x v="226"/>
    </i>
    <i r="2">
      <x v="269"/>
    </i>
    <i r="2">
      <x v="418"/>
    </i>
    <i r="2">
      <x v="427"/>
    </i>
    <i r="2">
      <x v="431"/>
    </i>
    <i r="2">
      <x v="436"/>
    </i>
    <i r="2">
      <x v="440"/>
    </i>
    <i r="2">
      <x v="449"/>
    </i>
    <i r="2">
      <x v="513"/>
    </i>
    <i r="2">
      <x v="517"/>
    </i>
    <i t="default" r="1">
      <x v="2"/>
    </i>
    <i r="1">
      <x v="3"/>
      <x v="125"/>
    </i>
    <i r="2">
      <x v="148"/>
    </i>
    <i r="2">
      <x v="214"/>
    </i>
    <i r="2">
      <x v="340"/>
    </i>
    <i r="2">
      <x v="400"/>
    </i>
    <i r="2">
      <x v="406"/>
    </i>
    <i r="2">
      <x v="430"/>
    </i>
    <i r="2">
      <x v="433"/>
    </i>
    <i r="2">
      <x v="437"/>
    </i>
    <i t="default" r="1">
      <x v="3"/>
    </i>
    <i r="1">
      <x v="4"/>
      <x v="25"/>
    </i>
    <i r="2">
      <x v="26"/>
    </i>
    <i r="2">
      <x v="67"/>
    </i>
    <i r="2">
      <x v="68"/>
    </i>
    <i r="2">
      <x v="228"/>
    </i>
    <i r="2">
      <x v="260"/>
    </i>
    <i r="2">
      <x v="407"/>
    </i>
    <i r="2">
      <x v="477"/>
    </i>
    <i t="default" r="1">
      <x v="4"/>
    </i>
    <i r="1">
      <x v="5"/>
      <x v="232"/>
    </i>
    <i r="2">
      <x v="506"/>
    </i>
    <i r="2">
      <x v="507"/>
    </i>
    <i r="2">
      <x v="553"/>
    </i>
    <i t="default" r="1">
      <x v="5"/>
    </i>
    <i r="1">
      <x v="6"/>
    </i>
    <i r="1">
      <x v="7"/>
    </i>
    <i r="1">
      <x v="8"/>
    </i>
    <i r="1">
      <x v="9"/>
    </i>
    <i r="1">
      <x v="10"/>
      <x v="147"/>
    </i>
    <i r="2">
      <x v="212"/>
    </i>
    <i r="2">
      <x v="237"/>
    </i>
    <i r="2">
      <x v="348"/>
    </i>
    <i t="default" r="1">
      <x v="10"/>
    </i>
    <i r="1">
      <x v="11"/>
      <x v="66"/>
    </i>
    <i r="2">
      <x v="80"/>
    </i>
    <i r="2">
      <x v="256"/>
    </i>
    <i t="default" r="1">
      <x v="11"/>
    </i>
    <i r="1">
      <x v="12"/>
      <x v="229"/>
    </i>
    <i r="2">
      <x v="314"/>
    </i>
    <i r="2">
      <x v="358"/>
    </i>
    <i r="2">
      <x v="446"/>
    </i>
    <i r="2">
      <x v="558"/>
    </i>
    <i t="default" r="1">
      <x v="12"/>
    </i>
    <i r="1">
      <x v="13"/>
      <x v="41"/>
    </i>
    <i r="2">
      <x v="221"/>
    </i>
    <i r="2">
      <x v="224"/>
    </i>
    <i t="default" r="1">
      <x v="13"/>
    </i>
    <i r="1">
      <x v="14"/>
      <x v="447"/>
    </i>
    <i t="default" r="1">
      <x v="14"/>
    </i>
    <i t="default">
      <x v="12"/>
    </i>
    <i>
      <x v="13"/>
      <x v="87"/>
      <x v="27"/>
    </i>
    <i r="2">
      <x v="454"/>
    </i>
    <i r="2">
      <x v="475"/>
    </i>
    <i r="2">
      <x v="476"/>
    </i>
    <i t="default" r="1">
      <x v="87"/>
    </i>
    <i r="1">
      <x v="132"/>
      <x v="204"/>
    </i>
    <i r="2">
      <x v="349"/>
    </i>
    <i t="default" r="1">
      <x v="132"/>
    </i>
    <i r="1">
      <x v="125"/>
      <x v="270"/>
    </i>
    <i r="2">
      <x v="318"/>
    </i>
    <i t="default" r="1">
      <x v="125"/>
    </i>
    <i r="1">
      <x v="73"/>
      <x v="262"/>
    </i>
    <i r="2">
      <x v="537"/>
    </i>
    <i t="default" r="1">
      <x v="73"/>
    </i>
    <i r="1">
      <x v="113"/>
      <x v="1"/>
    </i>
    <i r="2">
      <x v="361"/>
    </i>
    <i t="default" r="1">
      <x v="113"/>
    </i>
    <i t="default">
      <x v="13"/>
    </i>
    <i>
      <x v="14"/>
      <x v="85"/>
      <x v="73"/>
    </i>
    <i r="2">
      <x v="217"/>
    </i>
    <i r="2">
      <x v="223"/>
    </i>
    <i r="2">
      <x v="290"/>
    </i>
    <i r="2">
      <x v="291"/>
    </i>
    <i r="2">
      <x v="391"/>
    </i>
    <i r="2">
      <x v="392"/>
    </i>
    <i t="default" r="1">
      <x v="85"/>
    </i>
    <i r="1">
      <x v="77"/>
      <x v="460"/>
    </i>
    <i r="2">
      <x v="494"/>
    </i>
    <i r="2">
      <x v="518"/>
    </i>
    <i r="2">
      <x v="536"/>
    </i>
    <i t="default" r="1">
      <x v="77"/>
    </i>
    <i r="1">
      <x v="55"/>
      <x v="107"/>
    </i>
    <i r="2">
      <x v="137"/>
    </i>
    <i r="2">
      <x v="449"/>
    </i>
    <i t="default" r="1">
      <x v="55"/>
    </i>
    <i r="1">
      <x v="107"/>
      <x v="246"/>
    </i>
    <i r="2">
      <x v="279"/>
    </i>
    <i r="2">
      <x v="451"/>
    </i>
    <i r="2">
      <x v="465"/>
    </i>
    <i t="default" r="1">
      <x v="107"/>
    </i>
    <i r="1">
      <x v="78"/>
      <x v="154"/>
    </i>
    <i r="2">
      <x v="232"/>
    </i>
    <i t="default" r="1">
      <x v="78"/>
    </i>
    <i r="1">
      <x v="121"/>
      <x v="116"/>
    </i>
    <i t="default" r="1">
      <x v="121"/>
    </i>
    <i t="default">
      <x v="14"/>
    </i>
    <i>
      <x v="15"/>
      <x v="54"/>
      <x v="88"/>
    </i>
    <i r="2">
      <x v="130"/>
    </i>
    <i r="2">
      <x v="162"/>
    </i>
    <i r="2">
      <x v="209"/>
    </i>
    <i r="2">
      <x v="378"/>
    </i>
    <i t="default" r="1">
      <x v="54"/>
    </i>
    <i r="1">
      <x v="23"/>
      <x v="4"/>
    </i>
    <i r="2">
      <x v="12"/>
    </i>
    <i r="2">
      <x v="55"/>
    </i>
    <i r="2">
      <x v="57"/>
    </i>
    <i r="2">
      <x v="60"/>
    </i>
    <i r="2">
      <x v="61"/>
    </i>
    <i r="2">
      <x v="145"/>
    </i>
    <i r="2">
      <x v="302"/>
    </i>
    <i r="2">
      <x v="360"/>
    </i>
    <i r="2">
      <x v="417"/>
    </i>
    <i r="2">
      <x v="471"/>
    </i>
    <i t="default" r="1">
      <x v="23"/>
    </i>
    <i r="1">
      <x v="21"/>
      <x v="157"/>
    </i>
    <i r="2">
      <x v="298"/>
    </i>
    <i r="2">
      <x v="299"/>
    </i>
    <i r="2">
      <x v="341"/>
    </i>
    <i r="2">
      <x v="372"/>
    </i>
    <i r="2">
      <x v="514"/>
    </i>
    <i t="default" r="1">
      <x v="21"/>
    </i>
    <i r="1">
      <x v="92"/>
      <x v="5"/>
    </i>
    <i r="2">
      <x v="120"/>
    </i>
    <i r="2">
      <x v="178"/>
    </i>
    <i r="2">
      <x v="241"/>
    </i>
    <i r="2">
      <x v="538"/>
    </i>
    <i t="default" r="1">
      <x v="92"/>
    </i>
    <i r="1">
      <x v="28"/>
      <x v="123"/>
    </i>
    <i r="2">
      <x v="125"/>
    </i>
    <i r="2">
      <x v="451"/>
    </i>
    <i r="2">
      <x v="478"/>
    </i>
    <i t="default" r="1">
      <x v="28"/>
    </i>
    <i r="1">
      <x v="83"/>
      <x v="195"/>
    </i>
    <i t="default" r="1">
      <x v="83"/>
    </i>
    <i r="1">
      <x v="105"/>
      <x v="116"/>
    </i>
    <i r="2">
      <x v="445"/>
    </i>
    <i t="default" r="1">
      <x v="105"/>
    </i>
    <i r="1">
      <x v="139"/>
      <x v="456"/>
    </i>
    <i t="default" r="1">
      <x v="139"/>
    </i>
    <i r="1">
      <x v="112"/>
      <x v="218"/>
    </i>
    <i r="2">
      <x v="226"/>
    </i>
    <i t="default" r="1">
      <x v="112"/>
    </i>
    <i r="1">
      <x v="135"/>
      <x v="159"/>
    </i>
    <i t="default" r="1">
      <x v="135"/>
    </i>
    <i r="1">
      <x v="161"/>
      <x v="228"/>
    </i>
    <i t="default" r="1">
      <x v="161"/>
    </i>
    <i r="1">
      <x v="150"/>
      <x v="158"/>
    </i>
    <i t="default" r="1">
      <x v="150"/>
    </i>
    <i t="default">
      <x v="15"/>
    </i>
    <i>
      <x v="16"/>
      <x v="138"/>
      <x v="185"/>
    </i>
    <i r="2">
      <x v="215"/>
    </i>
    <i r="2">
      <x v="224"/>
    </i>
    <i r="2">
      <x v="243"/>
    </i>
    <i r="2">
      <x v="492"/>
    </i>
    <i r="2">
      <x v="547"/>
    </i>
    <i t="default" r="1">
      <x v="138"/>
    </i>
    <i r="1">
      <x v="48"/>
      <x v="189"/>
    </i>
    <i r="2">
      <x v="249"/>
    </i>
    <i r="2">
      <x v="381"/>
    </i>
    <i r="2">
      <x v="436"/>
    </i>
    <i r="2">
      <x v="448"/>
    </i>
    <i r="2">
      <x v="466"/>
    </i>
    <i t="default" r="1">
      <x v="48"/>
    </i>
    <i r="1">
      <x v="145"/>
      <x v="24"/>
    </i>
    <i r="2">
      <x v="395"/>
    </i>
    <i r="2">
      <x v="499"/>
    </i>
    <i t="default" r="1">
      <x v="145"/>
    </i>
    <i r="1">
      <x v="76"/>
      <x v="75"/>
    </i>
    <i r="2">
      <x v="164"/>
    </i>
    <i r="2">
      <x v="170"/>
    </i>
    <i r="2">
      <x v="482"/>
    </i>
    <i t="default" r="1">
      <x v="76"/>
    </i>
    <i r="1">
      <x v="148"/>
      <x v="187"/>
    </i>
    <i r="2">
      <x v="242"/>
    </i>
    <i r="2">
      <x v="396"/>
    </i>
    <i r="2">
      <x v="420"/>
    </i>
    <i r="2">
      <x v="497"/>
    </i>
    <i t="default" r="1">
      <x v="148"/>
    </i>
    <i r="1">
      <x v="84"/>
      <x v="121"/>
    </i>
    <i r="2">
      <x v="126"/>
    </i>
    <i r="2">
      <x v="156"/>
    </i>
    <i r="2">
      <x v="199"/>
    </i>
    <i r="2">
      <x v="522"/>
    </i>
    <i r="2">
      <x v="526"/>
    </i>
    <i t="default" r="1">
      <x v="84"/>
    </i>
    <i r="1">
      <x v="131"/>
      <x v="138"/>
    </i>
    <i r="2">
      <x v="203"/>
    </i>
    <i r="2">
      <x v="317"/>
    </i>
    <i t="default" r="1">
      <x v="131"/>
    </i>
    <i r="1">
      <x v="142"/>
      <x v="104"/>
    </i>
    <i r="2">
      <x v="190"/>
    </i>
    <i r="2">
      <x v="539"/>
    </i>
    <i r="2">
      <x v="540"/>
    </i>
    <i t="default" r="1">
      <x v="142"/>
    </i>
    <i r="1">
      <x v="140"/>
      <x v="197"/>
    </i>
    <i r="2">
      <x v="500"/>
    </i>
    <i t="default" r="1">
      <x v="140"/>
    </i>
    <i r="1">
      <x v="147"/>
      <x v="389"/>
    </i>
    <i r="2">
      <x v="442"/>
    </i>
    <i r="2">
      <x v="471"/>
    </i>
    <i r="2">
      <x v="493"/>
    </i>
    <i t="default" r="1">
      <x v="147"/>
    </i>
    <i r="1">
      <x v="155"/>
      <x v="59"/>
    </i>
    <i r="2">
      <x v="74"/>
    </i>
    <i t="default" r="1">
      <x v="155"/>
    </i>
    <i r="1">
      <x v="81"/>
      <x v="8"/>
    </i>
    <i r="2">
      <x v="283"/>
    </i>
    <i t="default" r="1">
      <x v="81"/>
    </i>
    <i r="1">
      <x v="137"/>
      <x v="423"/>
    </i>
    <i t="default" r="1">
      <x v="137"/>
    </i>
    <i r="1">
      <x v="104"/>
      <x v="182"/>
    </i>
    <i r="2">
      <x v="471"/>
    </i>
    <i t="default" r="1">
      <x v="104"/>
    </i>
    <i r="1">
      <x v="158"/>
      <x v="183"/>
    </i>
    <i t="default" r="1">
      <x v="158"/>
    </i>
    <i r="1">
      <x v="160"/>
      <x/>
    </i>
    <i t="default" r="1">
      <x v="160"/>
    </i>
    <i r="1">
      <x v="157"/>
      <x v="163"/>
    </i>
    <i t="default" r="1">
      <x v="157"/>
    </i>
    <i t="default">
      <x v="16"/>
    </i>
    <i>
      <x v="17"/>
      <x v="15"/>
      <x v="9"/>
    </i>
    <i r="2">
      <x v="10"/>
    </i>
    <i r="2">
      <x v="50"/>
    </i>
    <i r="2">
      <x v="301"/>
    </i>
    <i t="default" r="1">
      <x v="15"/>
    </i>
    <i r="1">
      <x v="16"/>
      <x v="2"/>
    </i>
    <i r="2">
      <x v="3"/>
    </i>
    <i r="2">
      <x v="111"/>
    </i>
    <i r="2">
      <x v="112"/>
    </i>
    <i r="2">
      <x v="293"/>
    </i>
    <i t="default" r="1">
      <x v="16"/>
    </i>
    <i r="1">
      <x v="17"/>
      <x v="253"/>
    </i>
    <i r="2">
      <x v="351"/>
    </i>
    <i r="2">
      <x v="382"/>
    </i>
    <i r="2">
      <x v="443"/>
    </i>
    <i t="default" r="1">
      <x v="17"/>
    </i>
    <i r="1">
      <x v="1"/>
      <x v="180"/>
    </i>
    <i r="2">
      <x v="227"/>
    </i>
    <i r="2">
      <x v="250"/>
    </i>
    <i r="2">
      <x v="429"/>
    </i>
    <i r="2">
      <x v="443"/>
    </i>
    <i r="2">
      <x v="444"/>
    </i>
    <i t="default" r="1">
      <x v="1"/>
    </i>
    <i r="1">
      <x v="18"/>
    </i>
    <i r="1">
      <x v="19"/>
    </i>
    <i r="1">
      <x v="20"/>
    </i>
    <i t="default">
      <x v="17"/>
    </i>
    <i>
      <x v="18"/>
      <x v="67"/>
      <x v="6"/>
    </i>
    <i r="2">
      <x v="118"/>
    </i>
    <i r="2">
      <x v="130"/>
    </i>
    <i r="2">
      <x v="408"/>
    </i>
    <i r="2">
      <x v="479"/>
    </i>
    <i t="default" r="1">
      <x v="67"/>
    </i>
    <i r="1">
      <x v="40"/>
      <x v="82"/>
    </i>
    <i r="2">
      <x v="355"/>
    </i>
    <i r="2">
      <x v="484"/>
    </i>
    <i r="2">
      <x v="502"/>
    </i>
    <i r="2">
      <x v="527"/>
    </i>
    <i t="default" r="1">
      <x v="40"/>
    </i>
    <i r="1">
      <x v="114"/>
      <x v="384"/>
    </i>
    <i r="2">
      <x v="415"/>
    </i>
    <i t="default" r="1">
      <x v="114"/>
    </i>
    <i r="1">
      <x v="100"/>
      <x v="388"/>
    </i>
    <i t="default" r="1">
      <x v="100"/>
    </i>
    <i t="default">
      <x v="18"/>
    </i>
    <i>
      <x v="19"/>
      <x v="68"/>
      <x v="39"/>
    </i>
    <i r="2">
      <x v="40"/>
    </i>
    <i r="2">
      <x v="307"/>
    </i>
    <i r="2">
      <x v="308"/>
    </i>
    <i r="2">
      <x v="472"/>
    </i>
    <i r="2">
      <x v="473"/>
    </i>
    <i r="2">
      <x v="533"/>
    </i>
    <i t="default" r="1">
      <x v="68"/>
    </i>
    <i r="1">
      <x v="41"/>
      <x v="248"/>
    </i>
    <i r="2">
      <x v="339"/>
    </i>
    <i r="2">
      <x v="348"/>
    </i>
    <i r="2">
      <x v="482"/>
    </i>
    <i r="2">
      <x v="483"/>
    </i>
    <i r="2">
      <x v="485"/>
    </i>
    <i t="default" r="1">
      <x v="41"/>
    </i>
    <i r="1">
      <x v="53"/>
      <x v="206"/>
    </i>
    <i r="2">
      <x v="454"/>
    </i>
    <i r="2">
      <x v="510"/>
    </i>
    <i r="2">
      <x v="516"/>
    </i>
    <i r="2">
      <x v="553"/>
    </i>
    <i t="default" r="1">
      <x v="53"/>
    </i>
    <i r="1">
      <x v="80"/>
      <x v="111"/>
    </i>
    <i r="2">
      <x v="201"/>
    </i>
    <i r="2">
      <x v="300"/>
    </i>
    <i t="default" r="1">
      <x v="80"/>
    </i>
    <i r="1">
      <x v="44"/>
      <x v="101"/>
    </i>
    <i r="2">
      <x v="379"/>
    </i>
    <i r="2">
      <x v="550"/>
    </i>
    <i t="default" r="1">
      <x v="44"/>
    </i>
    <i r="1">
      <x v="82"/>
      <x v="147"/>
    </i>
    <i r="2">
      <x v="385"/>
    </i>
    <i r="2">
      <x v="530"/>
    </i>
    <i t="default" r="1">
      <x v="82"/>
    </i>
    <i r="1">
      <x v="108"/>
      <x v="304"/>
    </i>
    <i r="2">
      <x v="487"/>
    </i>
    <i r="2">
      <x v="490"/>
    </i>
    <i t="default" r="1">
      <x v="108"/>
    </i>
    <i r="1">
      <x v="126"/>
      <x v="67"/>
    </i>
    <i r="2">
      <x v="70"/>
    </i>
    <i r="2">
      <x v="196"/>
    </i>
    <i r="2">
      <x v="541"/>
    </i>
    <i t="default" r="1">
      <x v="126"/>
    </i>
    <i r="1">
      <x v="65"/>
      <x v="326"/>
    </i>
    <i r="2">
      <x v="523"/>
    </i>
    <i t="default" r="1">
      <x v="65"/>
    </i>
    <i r="1">
      <x v="74"/>
      <x v="94"/>
    </i>
    <i t="default" r="1">
      <x v="74"/>
    </i>
    <i t="default">
      <x v="19"/>
    </i>
    <i t="grand">
      <x/>
    </i>
  </rowItems>
  <colFields count="1">
    <field x="18"/>
  </colFields>
  <colItems count="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colItems>
  <dataFields count="1">
    <dataField name="ราย" fld="15" subtotal="count" baseField="0" baseItem="0"/>
  </dataFields>
  <formats count="75">
    <format dxfId="71">
      <pivotArea type="all" outline="0" fieldPosition="0"/>
    </format>
    <format dxfId="70">
      <pivotArea grandRow="1" outline="0" fieldPosition="0"/>
    </format>
    <format dxfId="69">
      <pivotArea outline="0" fieldPosition="0">
        <references count="1">
          <reference field="1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68">
      <pivotArea outline="0" fieldPosition="0">
        <references count="1">
          <reference field="11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67">
      <pivotArea outline="0" fieldPosition="0">
        <references count="1">
          <reference field="10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66">
      <pivotArea grandCol="1" outline="0" fieldPosition="0"/>
    </format>
    <format dxfId="65">
      <pivotArea outline="0" fieldPosition="0">
        <references count="1">
          <reference field="18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action="blank">
      <pivotArea dataOnly="0" labelOnly="1" outline="0" fieldPosition="0">
        <references count="1">
          <reference field="12" count="0"/>
        </references>
      </pivotArea>
    </format>
    <format action="blank">
      <pivotArea dataOnly="0" labelOnly="1" outline="0" fieldPosition="0">
        <references count="1">
          <reference field="11" count="0"/>
        </references>
      </pivotArea>
    </format>
    <format action="blank">
      <pivotArea dataOnly="0" labelOnly="1" outline="0" fieldPosition="0">
        <references count="1">
          <reference field="10" count="0"/>
        </references>
      </pivotArea>
    </format>
    <format dxfId="64">
      <pivotArea dataOnly="0" labelOnly="1" grandRow="1" outline="0" fieldPosition="0"/>
    </format>
    <format dxfId="63">
      <pivotArea dataOnly="0" labelOnly="1" outline="0" fieldPosition="0">
        <references count="1">
          <reference field="1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62">
      <pivotArea grandRow="1" outline="0" fieldPosition="0"/>
    </format>
    <format dxfId="61">
      <pivotArea outline="0" fieldPosition="0">
        <references count="1">
          <reference field="1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60">
      <pivotArea dataOnly="0" outline="0" fieldPosition="0">
        <references count="1">
          <reference field="11" count="0" defaultSubtotal="1"/>
        </references>
      </pivotArea>
    </format>
    <format dxfId="59">
      <pivotArea dataOnly="0" labelOnly="1" outline="0" fieldPosition="0">
        <references count="1">
          <reference field="12" count="1">
            <x v="0"/>
          </reference>
        </references>
      </pivotArea>
    </format>
    <format dxfId="58">
      <pivotArea dataOnly="0" labelOnly="1" outline="0" fieldPosition="0">
        <references count="1">
          <reference field="12" count="1" defaultSubtotal="1">
            <x v="0"/>
          </reference>
        </references>
      </pivotArea>
    </format>
    <format dxfId="57">
      <pivotArea dataOnly="0" labelOnly="1" outline="0" fieldPosition="0">
        <references count="1">
          <reference field="12" count="1">
            <x v="1"/>
          </reference>
        </references>
      </pivotArea>
    </format>
    <format dxfId="56">
      <pivotArea dataOnly="0" labelOnly="1" outline="0" fieldPosition="0">
        <references count="1">
          <reference field="12" count="1" defaultSubtotal="1">
            <x v="1"/>
          </reference>
        </references>
      </pivotArea>
    </format>
    <format dxfId="55">
      <pivotArea dataOnly="0" labelOnly="1" outline="0" fieldPosition="0">
        <references count="1">
          <reference field="12" count="1">
            <x v="2"/>
          </reference>
        </references>
      </pivotArea>
    </format>
    <format dxfId="54">
      <pivotArea dataOnly="0" labelOnly="1" outline="0" fieldPosition="0">
        <references count="1">
          <reference field="12" count="1" defaultSubtotal="1">
            <x v="2"/>
          </reference>
        </references>
      </pivotArea>
    </format>
    <format dxfId="53">
      <pivotArea dataOnly="0" labelOnly="1" outline="0" fieldPosition="0">
        <references count="1">
          <reference field="12" count="1">
            <x v="3"/>
          </reference>
        </references>
      </pivotArea>
    </format>
    <format dxfId="52">
      <pivotArea dataOnly="0" labelOnly="1" outline="0" fieldPosition="0">
        <references count="1">
          <reference field="12" count="1" defaultSubtotal="1">
            <x v="3"/>
          </reference>
        </references>
      </pivotArea>
    </format>
    <format dxfId="51">
      <pivotArea dataOnly="0" labelOnly="1" outline="0" fieldPosition="0">
        <references count="1">
          <reference field="12" count="1">
            <x v="4"/>
          </reference>
        </references>
      </pivotArea>
    </format>
    <format dxfId="50">
      <pivotArea dataOnly="0" labelOnly="1" outline="0" fieldPosition="0">
        <references count="1">
          <reference field="12" count="1" defaultSubtotal="1">
            <x v="4"/>
          </reference>
        </references>
      </pivotArea>
    </format>
    <format dxfId="49">
      <pivotArea dataOnly="0" labelOnly="1" outline="0" fieldPosition="0">
        <references count="1">
          <reference field="12" count="1">
            <x v="5"/>
          </reference>
        </references>
      </pivotArea>
    </format>
    <format dxfId="48">
      <pivotArea dataOnly="0" labelOnly="1" outline="0" fieldPosition="0">
        <references count="1">
          <reference field="12" count="1" defaultSubtotal="1">
            <x v="5"/>
          </reference>
        </references>
      </pivotArea>
    </format>
    <format dxfId="47">
      <pivotArea dataOnly="0" labelOnly="1" outline="0" fieldPosition="0">
        <references count="1">
          <reference field="12" count="1">
            <x v="6"/>
          </reference>
        </references>
      </pivotArea>
    </format>
    <format dxfId="46">
      <pivotArea dataOnly="0" labelOnly="1" outline="0" fieldPosition="0">
        <references count="1">
          <reference field="12" count="1" defaultSubtotal="1">
            <x v="6"/>
          </reference>
        </references>
      </pivotArea>
    </format>
    <format dxfId="45">
      <pivotArea dataOnly="0" labelOnly="1" outline="0" fieldPosition="0">
        <references count="1">
          <reference field="12" count="1">
            <x v="7"/>
          </reference>
        </references>
      </pivotArea>
    </format>
    <format dxfId="44">
      <pivotArea dataOnly="0" labelOnly="1" outline="0" fieldPosition="0">
        <references count="1">
          <reference field="12" count="1" defaultSubtotal="1">
            <x v="7"/>
          </reference>
        </references>
      </pivotArea>
    </format>
    <format dxfId="43">
      <pivotArea dataOnly="0" labelOnly="1" outline="0" fieldPosition="0">
        <references count="1">
          <reference field="12" count="1">
            <x v="8"/>
          </reference>
        </references>
      </pivotArea>
    </format>
    <format dxfId="42">
      <pivotArea dataOnly="0" labelOnly="1" outline="0" fieldPosition="0">
        <references count="1">
          <reference field="12" count="1" defaultSubtotal="1">
            <x v="8"/>
          </reference>
        </references>
      </pivotArea>
    </format>
    <format dxfId="41">
      <pivotArea dataOnly="0" labelOnly="1" outline="0" fieldPosition="0">
        <references count="1">
          <reference field="12" count="1">
            <x v="9"/>
          </reference>
        </references>
      </pivotArea>
    </format>
    <format dxfId="40">
      <pivotArea dataOnly="0" labelOnly="1" outline="0" fieldPosition="0">
        <references count="1">
          <reference field="12" count="1" defaultSubtotal="1">
            <x v="9"/>
          </reference>
        </references>
      </pivotArea>
    </format>
    <format dxfId="39">
      <pivotArea dataOnly="0" labelOnly="1" outline="0" fieldPosition="0">
        <references count="1">
          <reference field="12" count="1">
            <x v="10"/>
          </reference>
        </references>
      </pivotArea>
    </format>
    <format dxfId="38">
      <pivotArea dataOnly="0" labelOnly="1" outline="0" fieldPosition="0">
        <references count="1">
          <reference field="12" count="1" defaultSubtotal="1">
            <x v="10"/>
          </reference>
        </references>
      </pivotArea>
    </format>
    <format dxfId="37">
      <pivotArea dataOnly="0" labelOnly="1" outline="0" fieldPosition="0">
        <references count="1">
          <reference field="12" count="1">
            <x v="11"/>
          </reference>
        </references>
      </pivotArea>
    </format>
    <format dxfId="36">
      <pivotArea dataOnly="0" labelOnly="1" outline="0" fieldPosition="0">
        <references count="1">
          <reference field="12" count="1" defaultSubtotal="1">
            <x v="11"/>
          </reference>
        </references>
      </pivotArea>
    </format>
    <format dxfId="35">
      <pivotArea dataOnly="0" labelOnly="1" outline="0" fieldPosition="0">
        <references count="1">
          <reference field="12" count="1">
            <x v="12"/>
          </reference>
        </references>
      </pivotArea>
    </format>
    <format dxfId="34">
      <pivotArea dataOnly="0" labelOnly="1" outline="0" fieldPosition="0">
        <references count="1">
          <reference field="12" count="1" defaultSubtotal="1">
            <x v="12"/>
          </reference>
        </references>
      </pivotArea>
    </format>
    <format dxfId="33">
      <pivotArea dataOnly="0" labelOnly="1" outline="0" fieldPosition="0">
        <references count="1">
          <reference field="12" count="1">
            <x v="13"/>
          </reference>
        </references>
      </pivotArea>
    </format>
    <format dxfId="32">
      <pivotArea dataOnly="0" labelOnly="1" outline="0" fieldPosition="0">
        <references count="1">
          <reference field="12" count="1" defaultSubtotal="1">
            <x v="13"/>
          </reference>
        </references>
      </pivotArea>
    </format>
    <format dxfId="31">
      <pivotArea dataOnly="0" labelOnly="1" outline="0" fieldPosition="0">
        <references count="1">
          <reference field="12" count="1">
            <x v="14"/>
          </reference>
        </references>
      </pivotArea>
    </format>
    <format dxfId="30">
      <pivotArea dataOnly="0" labelOnly="1" outline="0" fieldPosition="0">
        <references count="1">
          <reference field="12" count="1" defaultSubtotal="1">
            <x v="14"/>
          </reference>
        </references>
      </pivotArea>
    </format>
    <format dxfId="29">
      <pivotArea dataOnly="0" labelOnly="1" outline="0" fieldPosition="0">
        <references count="1">
          <reference field="12" count="1">
            <x v="15"/>
          </reference>
        </references>
      </pivotArea>
    </format>
    <format dxfId="28">
      <pivotArea dataOnly="0" labelOnly="1" outline="0" fieldPosition="0">
        <references count="1">
          <reference field="12" count="1" defaultSubtotal="1">
            <x v="15"/>
          </reference>
        </references>
      </pivotArea>
    </format>
    <format dxfId="27">
      <pivotArea dataOnly="0" labelOnly="1" outline="0" fieldPosition="0">
        <references count="1">
          <reference field="12" count="1">
            <x v="16"/>
          </reference>
        </references>
      </pivotArea>
    </format>
    <format dxfId="26">
      <pivotArea dataOnly="0" labelOnly="1" outline="0" fieldPosition="0">
        <references count="1">
          <reference field="12" count="1" defaultSubtotal="1">
            <x v="16"/>
          </reference>
        </references>
      </pivotArea>
    </format>
    <format dxfId="25">
      <pivotArea dataOnly="0" labelOnly="1" outline="0" fieldPosition="0">
        <references count="1">
          <reference field="12" count="1">
            <x v="17"/>
          </reference>
        </references>
      </pivotArea>
    </format>
    <format dxfId="24">
      <pivotArea dataOnly="0" labelOnly="1" outline="0" fieldPosition="0">
        <references count="1">
          <reference field="12" count="1" defaultSubtotal="1">
            <x v="17"/>
          </reference>
        </references>
      </pivotArea>
    </format>
    <format dxfId="23">
      <pivotArea dataOnly="0" labelOnly="1" outline="0" fieldPosition="0">
        <references count="1">
          <reference field="12" count="1">
            <x v="18"/>
          </reference>
        </references>
      </pivotArea>
    </format>
    <format dxfId="22">
      <pivotArea dataOnly="0" labelOnly="1" outline="0" fieldPosition="0">
        <references count="1">
          <reference field="12" count="1" defaultSubtotal="1">
            <x v="18"/>
          </reference>
        </references>
      </pivotArea>
    </format>
    <format dxfId="21">
      <pivotArea dataOnly="0" labelOnly="1" outline="0" fieldPosition="0">
        <references count="1">
          <reference field="12" count="1">
            <x v="19"/>
          </reference>
        </references>
      </pivotArea>
    </format>
    <format dxfId="20">
      <pivotArea dataOnly="0" labelOnly="1" outline="0" fieldPosition="0">
        <references count="1">
          <reference field="12" count="1" defaultSubtotal="1">
            <x v="19"/>
          </reference>
        </references>
      </pivotArea>
    </format>
    <format dxfId="19">
      <pivotArea dataOnly="0" labelOnly="1" grandRow="1" outline="0" fieldPosition="0"/>
    </format>
    <format dxfId="18">
      <pivotArea type="origin" dataOnly="0" labelOnly="1" outline="0" fieldPosition="0"/>
    </format>
    <format dxfId="17">
      <pivotArea field="12" type="button" dataOnly="0" labelOnly="1" outline="0" axis="axisRow" fieldPosition="0"/>
    </format>
    <format dxfId="16">
      <pivotArea field="11" type="button" dataOnly="0" labelOnly="1" outline="0" axis="axisRow" fieldPosition="1"/>
    </format>
    <format dxfId="15">
      <pivotArea field="10" type="button" dataOnly="0" labelOnly="1" outline="0" axis="axisRow" fieldPosition="2"/>
    </format>
    <format dxfId="14">
      <pivotArea field="18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18" count="0"/>
        </references>
      </pivotArea>
    </format>
    <format dxfId="11">
      <pivotArea dataOnly="0" labelOnly="1" grandCol="1" outline="0" fieldPosition="0"/>
    </format>
    <format dxfId="10">
      <pivotArea type="origin" dataOnly="0" labelOnly="1" outline="0" fieldPosition="0"/>
    </format>
    <format dxfId="9">
      <pivotArea field="12" type="button" dataOnly="0" labelOnly="1" outline="0" axis="axisRow" fieldPosition="0"/>
    </format>
    <format dxfId="8">
      <pivotArea field="11" type="button" dataOnly="0" labelOnly="1" outline="0" axis="axisRow" fieldPosition="1"/>
    </format>
    <format dxfId="7">
      <pivotArea field="10" type="button" dataOnly="0" labelOnly="1" outline="0" axis="axisRow" fieldPosition="2"/>
    </format>
    <format dxfId="6">
      <pivotArea field="18" type="button" dataOnly="0" labelOnly="1" outline="0" axis="axisCol" fieldPosition="0"/>
    </format>
    <format dxfId="5">
      <pivotArea type="topRight" dataOnly="0" labelOnly="1" outline="0" fieldPosition="0"/>
    </format>
    <format dxfId="4">
      <pivotArea dataOnly="0" labelOnly="1" outline="0" fieldPosition="0">
        <references count="1">
          <reference field="18" count="0"/>
        </references>
      </pivotArea>
    </format>
    <format dxfId="3">
      <pivotArea dataOnly="0" labelOnly="1" grandCol="1" outline="0" fieldPosition="0"/>
    </format>
    <format dxfId="2">
      <pivotArea dataOnly="0" outline="0" fieldPosition="0">
        <references count="1">
          <reference field="12" count="0" defaultSubtotal="1"/>
        </references>
      </pivotArea>
    </format>
    <format dxfId="1">
      <pivotArea dataOnly="0" outline="0" fieldPosition="0">
        <references count="1">
          <reference field="12" count="1" defaultSubtotal="1">
            <x v="13"/>
          </reference>
        </references>
      </pivotArea>
    </format>
    <format dxfId="0">
      <pivotArea dataOnly="0" grandRow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D38"/>
  <sheetViews>
    <sheetView tabSelected="1" workbookViewId="0">
      <selection activeCell="A2" sqref="A2"/>
    </sheetView>
  </sheetViews>
  <sheetFormatPr defaultColWidth="9.15234375" defaultRowHeight="21"/>
  <cols>
    <col min="1" max="1" width="29" style="174" customWidth="1"/>
    <col min="2" max="2" width="7" style="174" customWidth="1"/>
    <col min="3" max="3" width="7.3828125" style="174" customWidth="1"/>
    <col min="4" max="4" width="7.53515625" style="174" customWidth="1"/>
    <col min="5" max="5" width="8" style="174" customWidth="1"/>
    <col min="6" max="6" width="7.84375" style="174" customWidth="1"/>
    <col min="7" max="7" width="8.53515625" style="174" customWidth="1"/>
    <col min="8" max="10" width="8" style="174" customWidth="1"/>
    <col min="11" max="11" width="7.84375" style="174" customWidth="1"/>
    <col min="12" max="12" width="7.3828125" style="174" customWidth="1"/>
    <col min="13" max="13" width="7.3046875" style="174" customWidth="1"/>
    <col min="14" max="14" width="7.84375" style="173" customWidth="1"/>
    <col min="15" max="15" width="9.15234375" style="174"/>
    <col min="16" max="16" width="12.84375" style="174" customWidth="1"/>
    <col min="17" max="16384" width="9.15234375" style="174"/>
  </cols>
  <sheetData>
    <row r="1" spans="1:30" s="171" customFormat="1" ht="23.25">
      <c r="A1" s="352" t="s">
        <v>164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170"/>
    </row>
    <row r="2" spans="1:30" ht="23.25">
      <c r="A2" s="172"/>
      <c r="B2" s="172"/>
      <c r="C2" s="82" t="s">
        <v>979</v>
      </c>
      <c r="D2" s="172"/>
      <c r="E2" s="172"/>
      <c r="F2" s="172"/>
      <c r="G2" s="172"/>
      <c r="H2" s="172"/>
      <c r="I2" s="172"/>
      <c r="J2" s="172"/>
      <c r="K2" s="172"/>
      <c r="L2" s="172"/>
      <c r="M2" s="172"/>
    </row>
    <row r="3" spans="1:30" ht="23.25">
      <c r="A3" s="175" t="s">
        <v>72</v>
      </c>
      <c r="B3" s="175" t="s">
        <v>65</v>
      </c>
      <c r="C3" s="175" t="s">
        <v>66</v>
      </c>
      <c r="D3" s="175" t="s">
        <v>47</v>
      </c>
      <c r="E3" s="175" t="s">
        <v>48</v>
      </c>
      <c r="F3" s="175" t="s">
        <v>49</v>
      </c>
      <c r="G3" s="175" t="s">
        <v>50</v>
      </c>
      <c r="H3" s="175" t="s">
        <v>51</v>
      </c>
      <c r="I3" s="175" t="s">
        <v>52</v>
      </c>
      <c r="J3" s="175" t="s">
        <v>53</v>
      </c>
      <c r="K3" s="175" t="s">
        <v>54</v>
      </c>
      <c r="L3" s="175" t="s">
        <v>55</v>
      </c>
      <c r="M3" s="175" t="s">
        <v>56</v>
      </c>
      <c r="N3" s="176" t="s">
        <v>41</v>
      </c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</row>
    <row r="4" spans="1:30" ht="23.25">
      <c r="A4" s="177">
        <v>2558</v>
      </c>
      <c r="B4" s="68">
        <v>10</v>
      </c>
      <c r="C4" s="68">
        <v>6</v>
      </c>
      <c r="D4" s="68">
        <v>22</v>
      </c>
      <c r="E4" s="68">
        <v>45</v>
      </c>
      <c r="F4" s="68">
        <v>174</v>
      </c>
      <c r="G4" s="68">
        <v>259</v>
      </c>
      <c r="H4" s="68">
        <v>271</v>
      </c>
      <c r="I4" s="68">
        <v>346</v>
      </c>
      <c r="J4" s="68">
        <v>320</v>
      </c>
      <c r="K4" s="68">
        <v>204</v>
      </c>
      <c r="L4" s="68">
        <v>228</v>
      </c>
      <c r="M4" s="68">
        <v>130</v>
      </c>
      <c r="N4" s="123">
        <f t="shared" ref="N4:N13" si="0">SUM(B4:M4)</f>
        <v>2015</v>
      </c>
      <c r="S4" s="107"/>
      <c r="T4" s="39"/>
    </row>
    <row r="5" spans="1:30" ht="23.25">
      <c r="A5" s="177">
        <v>2559</v>
      </c>
      <c r="B5" s="68">
        <v>118</v>
      </c>
      <c r="C5" s="68">
        <v>91</v>
      </c>
      <c r="D5" s="68">
        <v>103</v>
      </c>
      <c r="E5" s="68">
        <v>44</v>
      </c>
      <c r="F5" s="68">
        <v>30</v>
      </c>
      <c r="G5" s="68">
        <v>76</v>
      </c>
      <c r="H5" s="68">
        <v>165</v>
      </c>
      <c r="I5" s="68">
        <v>221</v>
      </c>
      <c r="J5" s="68">
        <v>152</v>
      </c>
      <c r="K5" s="68">
        <v>119</v>
      </c>
      <c r="L5" s="68">
        <v>44</v>
      </c>
      <c r="M5" s="68">
        <v>21</v>
      </c>
      <c r="N5" s="123">
        <f t="shared" si="0"/>
        <v>1184</v>
      </c>
      <c r="S5" s="107"/>
      <c r="T5" s="39"/>
    </row>
    <row r="6" spans="1:30" ht="23.25">
      <c r="A6" s="177">
        <v>2560</v>
      </c>
      <c r="B6" s="68">
        <v>16</v>
      </c>
      <c r="C6" s="68">
        <v>9</v>
      </c>
      <c r="D6" s="68">
        <v>10</v>
      </c>
      <c r="E6" s="68">
        <v>24</v>
      </c>
      <c r="F6" s="68">
        <v>47</v>
      </c>
      <c r="G6" s="68">
        <v>186</v>
      </c>
      <c r="H6" s="68">
        <v>139</v>
      </c>
      <c r="I6" s="68">
        <v>115</v>
      </c>
      <c r="J6" s="68">
        <v>44</v>
      </c>
      <c r="K6" s="68">
        <v>18</v>
      </c>
      <c r="L6" s="68">
        <v>6</v>
      </c>
      <c r="M6" s="68">
        <v>3</v>
      </c>
      <c r="N6" s="123">
        <f t="shared" si="0"/>
        <v>617</v>
      </c>
      <c r="P6" s="107"/>
      <c r="S6" s="124"/>
      <c r="T6" s="39"/>
    </row>
    <row r="7" spans="1:30" ht="23.25">
      <c r="A7" s="177">
        <v>2561</v>
      </c>
      <c r="B7" s="244">
        <v>5</v>
      </c>
      <c r="C7" s="244">
        <v>7</v>
      </c>
      <c r="D7" s="244">
        <v>6</v>
      </c>
      <c r="E7" s="244">
        <v>28</v>
      </c>
      <c r="F7" s="244">
        <v>184</v>
      </c>
      <c r="G7" s="244">
        <v>370</v>
      </c>
      <c r="H7" s="244">
        <v>269</v>
      </c>
      <c r="I7" s="245">
        <v>232</v>
      </c>
      <c r="J7" s="245">
        <v>132</v>
      </c>
      <c r="K7" s="245">
        <v>46</v>
      </c>
      <c r="L7" s="245">
        <v>52</v>
      </c>
      <c r="M7" s="245">
        <v>60</v>
      </c>
      <c r="N7" s="123">
        <f t="shared" si="0"/>
        <v>1391</v>
      </c>
      <c r="P7" s="107"/>
      <c r="S7" s="124"/>
      <c r="T7" s="39"/>
    </row>
    <row r="8" spans="1:30" ht="23.25">
      <c r="A8" s="177">
        <v>2562</v>
      </c>
      <c r="B8" s="244">
        <v>49</v>
      </c>
      <c r="C8" s="244">
        <v>77</v>
      </c>
      <c r="D8" s="244">
        <v>82</v>
      </c>
      <c r="E8" s="244">
        <v>96</v>
      </c>
      <c r="F8" s="244">
        <v>275</v>
      </c>
      <c r="G8" s="244">
        <v>822</v>
      </c>
      <c r="H8" s="244">
        <v>863</v>
      </c>
      <c r="I8" s="245">
        <v>565</v>
      </c>
      <c r="J8" s="245">
        <v>462</v>
      </c>
      <c r="K8" s="245">
        <v>308</v>
      </c>
      <c r="L8" s="245">
        <v>141</v>
      </c>
      <c r="M8" s="245">
        <v>57</v>
      </c>
      <c r="N8" s="123">
        <f t="shared" si="0"/>
        <v>3797</v>
      </c>
      <c r="P8" s="124"/>
      <c r="S8" s="124"/>
      <c r="T8" s="39"/>
    </row>
    <row r="9" spans="1:30" ht="23.25">
      <c r="A9" s="178" t="s">
        <v>165</v>
      </c>
      <c r="B9" s="108">
        <f>MEDIAN(B4:B8)</f>
        <v>16</v>
      </c>
      <c r="C9" s="108">
        <f t="shared" ref="C9:M9" si="1">MEDIAN(C4:C8)</f>
        <v>9</v>
      </c>
      <c r="D9" s="108">
        <f t="shared" si="1"/>
        <v>22</v>
      </c>
      <c r="E9" s="108">
        <f t="shared" si="1"/>
        <v>44</v>
      </c>
      <c r="F9" s="108">
        <f t="shared" si="1"/>
        <v>174</v>
      </c>
      <c r="G9" s="108">
        <f t="shared" si="1"/>
        <v>259</v>
      </c>
      <c r="H9" s="108">
        <f t="shared" si="1"/>
        <v>269</v>
      </c>
      <c r="I9" s="108">
        <f t="shared" si="1"/>
        <v>232</v>
      </c>
      <c r="J9" s="108">
        <f t="shared" si="1"/>
        <v>152</v>
      </c>
      <c r="K9" s="108">
        <f t="shared" si="1"/>
        <v>119</v>
      </c>
      <c r="L9" s="108">
        <f t="shared" si="1"/>
        <v>52</v>
      </c>
      <c r="M9" s="108">
        <f t="shared" si="1"/>
        <v>57</v>
      </c>
      <c r="N9" s="151">
        <f>SUM(B9:M9)</f>
        <v>1405</v>
      </c>
      <c r="O9" s="246"/>
      <c r="P9" s="247"/>
      <c r="S9" s="107"/>
      <c r="T9" s="39"/>
    </row>
    <row r="10" spans="1:30" s="249" customFormat="1" ht="23.25">
      <c r="A10" s="179" t="s">
        <v>0</v>
      </c>
      <c r="B10" s="109">
        <f>MIN(B4:B8)</f>
        <v>5</v>
      </c>
      <c r="C10" s="109">
        <f t="shared" ref="C10:M10" si="2">MIN(C4:C8)</f>
        <v>6</v>
      </c>
      <c r="D10" s="109">
        <f t="shared" si="2"/>
        <v>6</v>
      </c>
      <c r="E10" s="109">
        <f t="shared" si="2"/>
        <v>24</v>
      </c>
      <c r="F10" s="109">
        <f t="shared" si="2"/>
        <v>30</v>
      </c>
      <c r="G10" s="109">
        <f t="shared" si="2"/>
        <v>76</v>
      </c>
      <c r="H10" s="109">
        <f t="shared" si="2"/>
        <v>139</v>
      </c>
      <c r="I10" s="109">
        <f t="shared" si="2"/>
        <v>115</v>
      </c>
      <c r="J10" s="109">
        <f t="shared" si="2"/>
        <v>44</v>
      </c>
      <c r="K10" s="109">
        <f t="shared" si="2"/>
        <v>18</v>
      </c>
      <c r="L10" s="109">
        <f t="shared" si="2"/>
        <v>6</v>
      </c>
      <c r="M10" s="109">
        <f t="shared" si="2"/>
        <v>3</v>
      </c>
      <c r="N10" s="125">
        <f>SUM(B10:M10)</f>
        <v>472</v>
      </c>
      <c r="O10" s="248"/>
      <c r="P10" s="248"/>
      <c r="S10" s="250"/>
      <c r="T10" s="248"/>
    </row>
    <row r="11" spans="1:30" ht="23.25">
      <c r="A11" s="180" t="s">
        <v>74</v>
      </c>
      <c r="B11" s="110">
        <f>(P11*B9)/N9</f>
        <v>12.8</v>
      </c>
      <c r="C11" s="110">
        <f>(P11*C9)/N9</f>
        <v>7.2</v>
      </c>
      <c r="D11" s="110">
        <f>(P11*D9)/N9</f>
        <v>17.600000000000001</v>
      </c>
      <c r="E11" s="110">
        <f>(P11*E9)/N9</f>
        <v>35.200000000000003</v>
      </c>
      <c r="F11" s="110">
        <f>(P11*F9)/N9</f>
        <v>139.19999999999999</v>
      </c>
      <c r="G11" s="110">
        <f>(P11*G9)/N9</f>
        <v>207.2</v>
      </c>
      <c r="H11" s="110">
        <f>(P11*H9)/N9</f>
        <v>215.2</v>
      </c>
      <c r="I11" s="110">
        <f>(P11*I9)/N9</f>
        <v>185.6</v>
      </c>
      <c r="J11" s="110">
        <f>(P11*J9)/N9</f>
        <v>121.6</v>
      </c>
      <c r="K11" s="110">
        <f>(P11*K9)/N9</f>
        <v>95.2</v>
      </c>
      <c r="L11" s="110">
        <f>(P11*L9)/N9</f>
        <v>41.6</v>
      </c>
      <c r="M11" s="110">
        <f>(P11*M9)/N9</f>
        <v>45.6</v>
      </c>
      <c r="N11" s="147">
        <f t="shared" si="0"/>
        <v>1123.9999999999998</v>
      </c>
      <c r="P11" s="251">
        <f>0.8*N9</f>
        <v>1124</v>
      </c>
      <c r="Q11" s="252">
        <f>P11*100000/1305058</f>
        <v>86.126440357440046</v>
      </c>
      <c r="S11" s="107"/>
      <c r="T11" s="39"/>
    </row>
    <row r="12" spans="1:30" ht="23.25">
      <c r="A12" s="180" t="s">
        <v>166</v>
      </c>
      <c r="B12" s="110">
        <v>69</v>
      </c>
      <c r="C12" s="110">
        <v>61</v>
      </c>
      <c r="D12" s="110">
        <v>76</v>
      </c>
      <c r="E12" s="110">
        <v>95</v>
      </c>
      <c r="F12" s="110">
        <v>265</v>
      </c>
      <c r="G12" s="110">
        <v>519</v>
      </c>
      <c r="H12" s="110">
        <v>500</v>
      </c>
      <c r="I12" s="110">
        <v>488</v>
      </c>
      <c r="J12" s="110">
        <v>291</v>
      </c>
      <c r="K12" s="110">
        <v>152</v>
      </c>
      <c r="L12" s="110">
        <v>108</v>
      </c>
      <c r="M12" s="110">
        <v>68</v>
      </c>
      <c r="N12" s="147">
        <f t="shared" si="0"/>
        <v>2692</v>
      </c>
      <c r="O12" s="107"/>
      <c r="P12" s="39"/>
      <c r="Q12" s="137"/>
      <c r="S12" s="107"/>
      <c r="T12" s="39"/>
    </row>
    <row r="13" spans="1:30" s="181" customFormat="1" ht="24.4">
      <c r="A13" s="120">
        <v>2563</v>
      </c>
      <c r="B13" s="119">
        <v>59</v>
      </c>
      <c r="C13" s="119">
        <v>49</v>
      </c>
      <c r="D13" s="119">
        <v>67</v>
      </c>
      <c r="E13" s="119">
        <v>126</v>
      </c>
      <c r="F13" s="119">
        <v>207</v>
      </c>
      <c r="G13" s="119">
        <v>228</v>
      </c>
      <c r="H13" s="119">
        <v>352</v>
      </c>
      <c r="I13" s="120">
        <v>296</v>
      </c>
      <c r="J13" s="120">
        <v>171</v>
      </c>
      <c r="K13" s="120">
        <v>44</v>
      </c>
      <c r="L13" s="120">
        <v>14</v>
      </c>
      <c r="M13" s="120"/>
      <c r="N13" s="138">
        <f t="shared" si="0"/>
        <v>1613</v>
      </c>
      <c r="O13" s="126"/>
      <c r="P13" s="127">
        <f>N9-21</f>
        <v>1384</v>
      </c>
      <c r="S13" s="126"/>
      <c r="T13" s="127"/>
    </row>
    <row r="14" spans="1:30" s="173" customFormat="1" ht="23.25">
      <c r="A14" s="182" t="s">
        <v>167</v>
      </c>
      <c r="B14" s="253">
        <f>B13</f>
        <v>59</v>
      </c>
      <c r="C14" s="253">
        <f>B13+C13</f>
        <v>108</v>
      </c>
      <c r="D14" s="253">
        <f>B13+C13+D13</f>
        <v>175</v>
      </c>
      <c r="E14" s="139">
        <f>SUM(B13:E13)</f>
        <v>301</v>
      </c>
      <c r="F14" s="139">
        <f>SUM(B13:F13)</f>
        <v>508</v>
      </c>
      <c r="G14" s="139">
        <f>SUM(B13:G13)</f>
        <v>736</v>
      </c>
      <c r="H14" s="139">
        <f>SUM(B13:H13)</f>
        <v>1088</v>
      </c>
      <c r="I14" s="139">
        <f>SUM(B13:I13)</f>
        <v>1384</v>
      </c>
      <c r="J14" s="139">
        <f>SUM(B13:J13)</f>
        <v>1555</v>
      </c>
      <c r="K14" s="139">
        <f>SUM(B13:K13)</f>
        <v>1599</v>
      </c>
      <c r="L14" s="139">
        <f>SUM(B13:L13)</f>
        <v>1613</v>
      </c>
      <c r="M14" s="139">
        <f>SUM(B13:M13)</f>
        <v>1613</v>
      </c>
      <c r="N14" s="111"/>
      <c r="P14" s="254"/>
      <c r="S14" s="107"/>
    </row>
    <row r="15" spans="1:30" s="173" customFormat="1" ht="23.25">
      <c r="A15" s="183"/>
      <c r="B15" s="112"/>
      <c r="C15" s="112"/>
      <c r="D15" s="167"/>
      <c r="E15" s="167"/>
      <c r="F15" s="112"/>
      <c r="G15" s="112"/>
      <c r="H15" s="112"/>
      <c r="I15" s="112"/>
      <c r="J15" s="112"/>
      <c r="K15" s="112"/>
      <c r="L15" s="112"/>
      <c r="M15" s="112"/>
      <c r="N15" s="112"/>
      <c r="P15" s="152"/>
      <c r="S15" s="107"/>
    </row>
    <row r="16" spans="1:30">
      <c r="A16" s="184" t="s">
        <v>168</v>
      </c>
      <c r="B16" s="11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14"/>
      <c r="O16" s="107"/>
      <c r="P16" s="124"/>
      <c r="S16" s="107"/>
    </row>
    <row r="17" spans="1:19" ht="23.25">
      <c r="A17" s="186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14"/>
      <c r="P17" s="39"/>
      <c r="R17" s="107"/>
      <c r="S17" s="107"/>
    </row>
    <row r="18" spans="1:19">
      <c r="A18" s="187"/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14"/>
      <c r="S18" s="107"/>
    </row>
    <row r="19" spans="1:19">
      <c r="A19" s="187"/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14"/>
    </row>
    <row r="20" spans="1:19">
      <c r="A20" s="187"/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14"/>
    </row>
    <row r="21" spans="1:19">
      <c r="A21" s="187"/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14"/>
    </row>
    <row r="22" spans="1:19">
      <c r="A22" s="187"/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14"/>
    </row>
    <row r="23" spans="1:19">
      <c r="A23" s="187"/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14"/>
    </row>
    <row r="24" spans="1:19">
      <c r="A24" s="187"/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14"/>
    </row>
    <row r="25" spans="1:19">
      <c r="A25" s="187"/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14"/>
    </row>
    <row r="26" spans="1:19">
      <c r="A26" s="187"/>
      <c r="B26" s="185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14"/>
    </row>
    <row r="27" spans="1:19">
      <c r="A27" s="187"/>
      <c r="B27" s="185"/>
      <c r="C27" s="185"/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14"/>
    </row>
    <row r="28" spans="1:19">
      <c r="A28" s="187"/>
      <c r="B28" s="185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14"/>
    </row>
    <row r="29" spans="1:19">
      <c r="A29" s="187"/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14"/>
    </row>
    <row r="30" spans="1:19">
      <c r="A30" s="187"/>
      <c r="B30" s="185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14"/>
    </row>
    <row r="31" spans="1:19">
      <c r="D31" s="353"/>
      <c r="E31" s="353"/>
      <c r="F31" s="353"/>
      <c r="G31" s="353"/>
      <c r="H31" s="353"/>
      <c r="I31" s="353"/>
      <c r="J31" s="353"/>
      <c r="K31" s="353"/>
    </row>
    <row r="32" spans="1:19">
      <c r="D32" s="353"/>
      <c r="E32" s="353"/>
      <c r="F32" s="353"/>
      <c r="G32" s="353"/>
      <c r="H32" s="353"/>
      <c r="I32" s="353"/>
      <c r="J32" s="353"/>
      <c r="K32" s="353"/>
    </row>
    <row r="33" spans="3:14">
      <c r="D33" s="277"/>
      <c r="E33" s="277"/>
      <c r="F33" s="277"/>
      <c r="G33" s="277"/>
      <c r="H33" s="277"/>
      <c r="I33" s="277"/>
      <c r="J33" s="277"/>
      <c r="K33" s="277"/>
    </row>
    <row r="37" spans="3:14"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255"/>
    </row>
    <row r="38" spans="3:14">
      <c r="C38" s="10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7"/>
    </row>
  </sheetData>
  <mergeCells count="3">
    <mergeCell ref="A1:M1"/>
    <mergeCell ref="D31:K31"/>
    <mergeCell ref="D32:K32"/>
  </mergeCells>
  <pageMargins left="0.7" right="0.7" top="0.75" bottom="0.75" header="0.3" footer="0.3"/>
  <pageSetup paperSize="9" orientation="portrait" horizontalDpi="1200" verticalDpi="1200" r:id="rId1"/>
  <legacyDrawing r:id="rId2"/>
  <oleObjects>
    <oleObject progId="MSGraph.Chart.8" shapeId="62466" r:id="rId3"/>
    <oleObject progId="MSGraph.Chart.8" shapeId="62467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 enableFormatConditionsCalculation="0">
    <tabColor indexed="14"/>
  </sheetPr>
  <dimension ref="A1:Z1151"/>
  <sheetViews>
    <sheetView workbookViewId="0">
      <selection activeCell="A12" sqref="A12"/>
    </sheetView>
  </sheetViews>
  <sheetFormatPr defaultColWidth="9.15234375" defaultRowHeight="21"/>
  <cols>
    <col min="1" max="1" width="15.15234375" style="40" customWidth="1"/>
    <col min="2" max="2" width="5.84375" style="40" customWidth="1"/>
    <col min="3" max="4" width="5.3046875" style="40" customWidth="1"/>
    <col min="5" max="5" width="5.53515625" style="40" customWidth="1"/>
    <col min="6" max="6" width="5.3046875" style="40" customWidth="1"/>
    <col min="7" max="7" width="6.15234375" style="40" customWidth="1"/>
    <col min="8" max="8" width="6" style="40" customWidth="1"/>
    <col min="9" max="9" width="6.3046875" style="40" customWidth="1"/>
    <col min="10" max="11" width="5.3046875" style="40" customWidth="1"/>
    <col min="12" max="13" width="5.69140625" style="40" customWidth="1"/>
    <col min="14" max="14" width="8" style="18" customWidth="1"/>
    <col min="15" max="15" width="9.69140625" style="40" customWidth="1"/>
    <col min="16" max="16" width="9.15234375" style="40" customWidth="1"/>
    <col min="17" max="17" width="4.53515625" style="40" customWidth="1"/>
    <col min="18" max="18" width="16.15234375" style="40" customWidth="1"/>
    <col min="19" max="20" width="11.3828125" style="40" customWidth="1"/>
    <col min="21" max="21" width="14.15234375" style="40" customWidth="1"/>
    <col min="22" max="22" width="11.84375" style="40" customWidth="1"/>
    <col min="23" max="23" width="14.53515625" style="40" customWidth="1"/>
    <col min="24" max="16384" width="9.15234375" style="40"/>
  </cols>
  <sheetData>
    <row r="1" spans="1:26" ht="23.25">
      <c r="A1" s="83" t="s">
        <v>161</v>
      </c>
      <c r="R1" s="357" t="s">
        <v>162</v>
      </c>
      <c r="S1" s="357"/>
      <c r="T1" s="357"/>
      <c r="U1" s="357"/>
      <c r="V1" s="357"/>
      <c r="W1" s="357"/>
    </row>
    <row r="2" spans="1:26" ht="24.4">
      <c r="B2" s="82" t="s">
        <v>979</v>
      </c>
      <c r="R2" s="43"/>
      <c r="S2" s="43"/>
      <c r="T2" s="358" t="s">
        <v>163</v>
      </c>
      <c r="U2" s="359"/>
      <c r="V2" s="359"/>
      <c r="W2" s="360"/>
    </row>
    <row r="3" spans="1:26" ht="24.4">
      <c r="A3" s="19" t="s">
        <v>9</v>
      </c>
      <c r="B3" s="354" t="s">
        <v>43</v>
      </c>
      <c r="C3" s="355"/>
      <c r="D3" s="355"/>
      <c r="E3" s="355"/>
      <c r="F3" s="355"/>
      <c r="G3" s="355"/>
      <c r="H3" s="355"/>
      <c r="I3" s="355"/>
      <c r="J3" s="355"/>
      <c r="K3" s="355"/>
      <c r="L3" s="355"/>
      <c r="M3" s="356"/>
      <c r="N3" s="19" t="s">
        <v>41</v>
      </c>
      <c r="O3" s="19" t="s">
        <v>13</v>
      </c>
      <c r="R3" s="44" t="s">
        <v>9</v>
      </c>
      <c r="S3" s="44" t="s">
        <v>10</v>
      </c>
      <c r="T3" s="44" t="s">
        <v>11</v>
      </c>
      <c r="U3" s="44" t="s">
        <v>12</v>
      </c>
      <c r="V3" s="45" t="s">
        <v>13</v>
      </c>
      <c r="W3" s="45" t="s">
        <v>14</v>
      </c>
    </row>
    <row r="4" spans="1:26" ht="24.4">
      <c r="A4" s="20"/>
      <c r="B4" s="21" t="s">
        <v>65</v>
      </c>
      <c r="C4" s="4" t="s">
        <v>66</v>
      </c>
      <c r="D4" s="4" t="s">
        <v>47</v>
      </c>
      <c r="E4" s="4" t="s">
        <v>48</v>
      </c>
      <c r="F4" s="4" t="s">
        <v>49</v>
      </c>
      <c r="G4" s="22" t="s">
        <v>50</v>
      </c>
      <c r="H4" s="22" t="s">
        <v>51</v>
      </c>
      <c r="I4" s="22" t="s">
        <v>52</v>
      </c>
      <c r="J4" s="22" t="s">
        <v>53</v>
      </c>
      <c r="K4" s="22" t="s">
        <v>54</v>
      </c>
      <c r="L4" s="22" t="s">
        <v>55</v>
      </c>
      <c r="M4" s="23" t="s">
        <v>56</v>
      </c>
      <c r="N4" s="24"/>
      <c r="O4" s="25" t="s">
        <v>20</v>
      </c>
      <c r="R4" s="46"/>
      <c r="S4" s="46"/>
      <c r="T4" s="46" t="s">
        <v>18</v>
      </c>
      <c r="U4" s="46" t="s">
        <v>18</v>
      </c>
      <c r="V4" s="44"/>
      <c r="W4" s="46" t="s">
        <v>19</v>
      </c>
    </row>
    <row r="5" spans="1:26" ht="24.4">
      <c r="A5" s="153" t="s">
        <v>21</v>
      </c>
      <c r="B5" s="154">
        <f t="shared" ref="B5:L5" si="0">B6+B7</f>
        <v>13</v>
      </c>
      <c r="C5" s="154">
        <f t="shared" si="0"/>
        <v>11</v>
      </c>
      <c r="D5" s="154">
        <f t="shared" si="0"/>
        <v>15</v>
      </c>
      <c r="E5" s="154">
        <f t="shared" si="0"/>
        <v>35</v>
      </c>
      <c r="F5" s="154">
        <f t="shared" si="0"/>
        <v>32</v>
      </c>
      <c r="G5" s="154">
        <f t="shared" si="0"/>
        <v>30</v>
      </c>
      <c r="H5" s="154">
        <f t="shared" si="0"/>
        <v>60</v>
      </c>
      <c r="I5" s="154">
        <f t="shared" si="0"/>
        <v>46</v>
      </c>
      <c r="J5" s="154">
        <f t="shared" si="0"/>
        <v>23</v>
      </c>
      <c r="K5" s="154">
        <f t="shared" si="0"/>
        <v>16</v>
      </c>
      <c r="L5" s="154">
        <f t="shared" si="0"/>
        <v>5</v>
      </c>
      <c r="M5" s="154"/>
      <c r="N5" s="155">
        <f t="shared" ref="N5:N27" si="1">SUM(B5:M5)</f>
        <v>286</v>
      </c>
      <c r="O5" s="156">
        <f t="shared" ref="O5:O27" si="2">V5</f>
        <v>183.1771630596991</v>
      </c>
      <c r="R5" s="26" t="s">
        <v>21</v>
      </c>
      <c r="S5" s="5">
        <f>S6+S7</f>
        <v>156133</v>
      </c>
      <c r="T5" s="121">
        <f>T6+T7</f>
        <v>286</v>
      </c>
      <c r="U5" s="47">
        <v>0</v>
      </c>
      <c r="V5" s="48">
        <f>T5*100000/S5</f>
        <v>183.1771630596991</v>
      </c>
      <c r="W5" s="49">
        <v>0</v>
      </c>
      <c r="X5" s="41"/>
    </row>
    <row r="6" spans="1:26" ht="24.4">
      <c r="A6" s="157" t="s">
        <v>57</v>
      </c>
      <c r="B6" s="290">
        <v>4</v>
      </c>
      <c r="C6" s="290">
        <v>2</v>
      </c>
      <c r="D6" s="290">
        <v>3</v>
      </c>
      <c r="E6" s="290">
        <v>3</v>
      </c>
      <c r="F6" s="290">
        <v>3</v>
      </c>
      <c r="G6" s="290">
        <v>4</v>
      </c>
      <c r="H6" s="290">
        <v>17</v>
      </c>
      <c r="I6" s="291">
        <v>11</v>
      </c>
      <c r="J6" s="158">
        <v>7</v>
      </c>
      <c r="K6" s="158">
        <v>2</v>
      </c>
      <c r="L6" s="158">
        <v>3</v>
      </c>
      <c r="M6" s="158"/>
      <c r="N6" s="159">
        <f t="shared" si="1"/>
        <v>59</v>
      </c>
      <c r="O6" s="160">
        <f t="shared" si="2"/>
        <v>170.74723620999015</v>
      </c>
      <c r="R6" s="28" t="s">
        <v>57</v>
      </c>
      <c r="S6" s="7">
        <v>34554</v>
      </c>
      <c r="T6" s="27">
        <f>N6</f>
        <v>59</v>
      </c>
      <c r="U6" s="122">
        <v>0</v>
      </c>
      <c r="V6" s="51">
        <f>T6*100000/S6</f>
        <v>170.74723620999015</v>
      </c>
      <c r="W6" s="49">
        <v>0</v>
      </c>
      <c r="X6" s="41"/>
    </row>
    <row r="7" spans="1:26" ht="24.4">
      <c r="A7" s="157" t="s">
        <v>22</v>
      </c>
      <c r="B7" s="290">
        <v>9</v>
      </c>
      <c r="C7" s="290">
        <v>9</v>
      </c>
      <c r="D7" s="290">
        <v>12</v>
      </c>
      <c r="E7" s="290">
        <v>32</v>
      </c>
      <c r="F7" s="290">
        <v>29</v>
      </c>
      <c r="G7" s="290">
        <v>26</v>
      </c>
      <c r="H7" s="290">
        <v>43</v>
      </c>
      <c r="I7" s="291">
        <v>35</v>
      </c>
      <c r="J7" s="158">
        <v>16</v>
      </c>
      <c r="K7" s="158">
        <v>14</v>
      </c>
      <c r="L7" s="158">
        <v>2</v>
      </c>
      <c r="M7" s="158"/>
      <c r="N7" s="159">
        <f t="shared" si="1"/>
        <v>227</v>
      </c>
      <c r="O7" s="160">
        <f t="shared" si="2"/>
        <v>186.70987588317061</v>
      </c>
      <c r="R7" s="28" t="s">
        <v>22</v>
      </c>
      <c r="S7" s="7">
        <v>121579</v>
      </c>
      <c r="T7" s="27">
        <f t="shared" ref="T7:T26" si="3">N7</f>
        <v>227</v>
      </c>
      <c r="U7" s="50">
        <v>0</v>
      </c>
      <c r="V7" s="51">
        <f t="shared" ref="V7:V26" si="4">T7*100000/S7</f>
        <v>186.70987588317061</v>
      </c>
      <c r="W7" s="49">
        <v>0</v>
      </c>
      <c r="X7" s="41"/>
      <c r="Z7" s="295"/>
    </row>
    <row r="8" spans="1:26" ht="24.4">
      <c r="A8" s="157" t="s">
        <v>23</v>
      </c>
      <c r="B8" s="290">
        <v>1</v>
      </c>
      <c r="C8" s="290">
        <v>1</v>
      </c>
      <c r="D8" s="290">
        <v>1</v>
      </c>
      <c r="E8" s="290">
        <v>0</v>
      </c>
      <c r="F8" s="290">
        <v>7</v>
      </c>
      <c r="G8" s="290">
        <v>6</v>
      </c>
      <c r="H8" s="290">
        <v>13</v>
      </c>
      <c r="I8" s="291">
        <v>17</v>
      </c>
      <c r="J8" s="158">
        <v>23</v>
      </c>
      <c r="K8" s="158">
        <v>4</v>
      </c>
      <c r="L8" s="158">
        <v>0</v>
      </c>
      <c r="M8" s="158"/>
      <c r="N8" s="159">
        <f t="shared" si="1"/>
        <v>73</v>
      </c>
      <c r="O8" s="160">
        <f t="shared" si="2"/>
        <v>74.228481366617515</v>
      </c>
      <c r="R8" s="29" t="s">
        <v>23</v>
      </c>
      <c r="S8" s="12">
        <v>98345</v>
      </c>
      <c r="T8" s="27">
        <f t="shared" si="3"/>
        <v>73</v>
      </c>
      <c r="U8" s="52">
        <v>0</v>
      </c>
      <c r="V8" s="51">
        <f t="shared" si="4"/>
        <v>74.228481366617515</v>
      </c>
      <c r="W8" s="49">
        <v>0</v>
      </c>
      <c r="X8" s="41"/>
      <c r="Z8" s="295"/>
    </row>
    <row r="9" spans="1:26" ht="24.4">
      <c r="A9" s="157" t="s">
        <v>31</v>
      </c>
      <c r="B9" s="292">
        <v>0</v>
      </c>
      <c r="C9" s="292">
        <v>0</v>
      </c>
      <c r="D9" s="290">
        <v>4</v>
      </c>
      <c r="E9" s="292">
        <v>9</v>
      </c>
      <c r="F9" s="290">
        <v>13</v>
      </c>
      <c r="G9" s="290">
        <v>9</v>
      </c>
      <c r="H9" s="292">
        <v>30</v>
      </c>
      <c r="I9" s="291">
        <v>24</v>
      </c>
      <c r="J9" s="158">
        <v>18</v>
      </c>
      <c r="K9" s="158">
        <v>3</v>
      </c>
      <c r="L9" s="158">
        <v>1</v>
      </c>
      <c r="M9" s="158"/>
      <c r="N9" s="159">
        <f t="shared" si="1"/>
        <v>111</v>
      </c>
      <c r="O9" s="160">
        <f t="shared" si="2"/>
        <v>206.77707196214675</v>
      </c>
      <c r="R9" s="29" t="s">
        <v>31</v>
      </c>
      <c r="S9" s="12">
        <v>53681</v>
      </c>
      <c r="T9" s="27">
        <f t="shared" si="3"/>
        <v>111</v>
      </c>
      <c r="U9" s="52">
        <v>0</v>
      </c>
      <c r="V9" s="51">
        <f t="shared" si="4"/>
        <v>206.77707196214675</v>
      </c>
      <c r="W9" s="49">
        <f>U9*100/T9</f>
        <v>0</v>
      </c>
      <c r="X9" s="41"/>
      <c r="Z9" s="295"/>
    </row>
    <row r="10" spans="1:26" ht="24.4">
      <c r="A10" s="157" t="s">
        <v>24</v>
      </c>
      <c r="B10" s="292">
        <v>6</v>
      </c>
      <c r="C10" s="292">
        <v>3</v>
      </c>
      <c r="D10" s="290">
        <v>12</v>
      </c>
      <c r="E10" s="292">
        <v>5</v>
      </c>
      <c r="F10" s="290">
        <v>10</v>
      </c>
      <c r="G10" s="290">
        <v>14</v>
      </c>
      <c r="H10" s="292">
        <v>16</v>
      </c>
      <c r="I10" s="291">
        <v>16</v>
      </c>
      <c r="J10" s="158">
        <v>10</v>
      </c>
      <c r="K10" s="158">
        <v>0</v>
      </c>
      <c r="L10" s="158">
        <v>0</v>
      </c>
      <c r="M10" s="158"/>
      <c r="N10" s="159">
        <f t="shared" si="1"/>
        <v>92</v>
      </c>
      <c r="O10" s="160">
        <f t="shared" si="2"/>
        <v>114.09013120365088</v>
      </c>
      <c r="R10" s="29" t="s">
        <v>24</v>
      </c>
      <c r="S10" s="12">
        <v>80638</v>
      </c>
      <c r="T10" s="27">
        <f t="shared" si="3"/>
        <v>92</v>
      </c>
      <c r="U10" s="52">
        <v>0</v>
      </c>
      <c r="V10" s="51">
        <f t="shared" si="4"/>
        <v>114.09013120365088</v>
      </c>
      <c r="W10" s="49">
        <v>0</v>
      </c>
      <c r="X10" s="41"/>
      <c r="Z10" s="295"/>
    </row>
    <row r="11" spans="1:26" ht="24.4">
      <c r="A11" s="157" t="s">
        <v>25</v>
      </c>
      <c r="B11" s="292">
        <v>5</v>
      </c>
      <c r="C11" s="292">
        <v>5</v>
      </c>
      <c r="D11" s="290">
        <v>3</v>
      </c>
      <c r="E11" s="292">
        <v>11</v>
      </c>
      <c r="F11" s="290">
        <v>26</v>
      </c>
      <c r="G11" s="290">
        <v>14</v>
      </c>
      <c r="H11" s="292">
        <v>18</v>
      </c>
      <c r="I11" s="291">
        <v>37</v>
      </c>
      <c r="J11" s="158">
        <v>15</v>
      </c>
      <c r="K11" s="158">
        <v>1</v>
      </c>
      <c r="L11" s="158">
        <v>0</v>
      </c>
      <c r="M11" s="158"/>
      <c r="N11" s="159">
        <f t="shared" si="1"/>
        <v>135</v>
      </c>
      <c r="O11" s="160">
        <f t="shared" si="2"/>
        <v>197.44636040542321</v>
      </c>
      <c r="R11" s="29" t="s">
        <v>25</v>
      </c>
      <c r="S11" s="12">
        <v>68373</v>
      </c>
      <c r="T11" s="27">
        <f t="shared" si="3"/>
        <v>135</v>
      </c>
      <c r="U11" s="52">
        <v>0</v>
      </c>
      <c r="V11" s="51">
        <f t="shared" si="4"/>
        <v>197.44636040542321</v>
      </c>
      <c r="W11" s="49">
        <v>0</v>
      </c>
      <c r="Z11" s="295"/>
    </row>
    <row r="12" spans="1:26" ht="24.4">
      <c r="A12" s="157" t="s">
        <v>26</v>
      </c>
      <c r="B12" s="292">
        <v>0</v>
      </c>
      <c r="C12" s="292">
        <v>0</v>
      </c>
      <c r="D12" s="290">
        <v>0</v>
      </c>
      <c r="E12" s="292">
        <v>10</v>
      </c>
      <c r="F12" s="290">
        <v>28</v>
      </c>
      <c r="G12" s="290">
        <v>28</v>
      </c>
      <c r="H12" s="292">
        <v>11</v>
      </c>
      <c r="I12" s="291">
        <v>2</v>
      </c>
      <c r="J12" s="158">
        <v>6</v>
      </c>
      <c r="K12" s="158">
        <v>2</v>
      </c>
      <c r="L12" s="158">
        <v>0</v>
      </c>
      <c r="M12" s="158"/>
      <c r="N12" s="159">
        <f t="shared" si="1"/>
        <v>87</v>
      </c>
      <c r="O12" s="160">
        <f t="shared" si="2"/>
        <v>118.53830013352591</v>
      </c>
      <c r="R12" s="29" t="s">
        <v>26</v>
      </c>
      <c r="S12" s="12">
        <v>73394</v>
      </c>
      <c r="T12" s="27">
        <f t="shared" si="3"/>
        <v>87</v>
      </c>
      <c r="U12" s="52">
        <v>0</v>
      </c>
      <c r="V12" s="51">
        <f t="shared" si="4"/>
        <v>118.53830013352591</v>
      </c>
      <c r="W12" s="49">
        <v>0</v>
      </c>
      <c r="Z12" s="295"/>
    </row>
    <row r="13" spans="1:26" ht="24.4">
      <c r="A13" s="157" t="s">
        <v>27</v>
      </c>
      <c r="B13" s="292">
        <v>6</v>
      </c>
      <c r="C13" s="292">
        <v>9</v>
      </c>
      <c r="D13" s="290">
        <v>10</v>
      </c>
      <c r="E13" s="292">
        <v>10</v>
      </c>
      <c r="F13" s="290">
        <v>25</v>
      </c>
      <c r="G13" s="290">
        <v>14</v>
      </c>
      <c r="H13" s="292">
        <v>27</v>
      </c>
      <c r="I13" s="291">
        <v>16</v>
      </c>
      <c r="J13" s="158">
        <v>7</v>
      </c>
      <c r="K13" s="158">
        <v>1</v>
      </c>
      <c r="L13" s="158">
        <v>0</v>
      </c>
      <c r="M13" s="158"/>
      <c r="N13" s="159">
        <f t="shared" si="1"/>
        <v>125</v>
      </c>
      <c r="O13" s="160">
        <f t="shared" si="2"/>
        <v>115.88130046630636</v>
      </c>
      <c r="R13" s="29" t="s">
        <v>27</v>
      </c>
      <c r="S13" s="12">
        <v>107869</v>
      </c>
      <c r="T13" s="27">
        <f t="shared" si="3"/>
        <v>125</v>
      </c>
      <c r="U13" s="52">
        <v>0</v>
      </c>
      <c r="V13" s="51">
        <f t="shared" si="4"/>
        <v>115.88130046630636</v>
      </c>
      <c r="W13" s="49">
        <v>0</v>
      </c>
      <c r="Z13" s="295"/>
    </row>
    <row r="14" spans="1:26" ht="24.4">
      <c r="A14" s="157" t="s">
        <v>34</v>
      </c>
      <c r="B14" s="292">
        <v>0</v>
      </c>
      <c r="C14" s="292">
        <v>0</v>
      </c>
      <c r="D14" s="290">
        <v>3</v>
      </c>
      <c r="E14" s="292">
        <v>6</v>
      </c>
      <c r="F14" s="290">
        <v>16</v>
      </c>
      <c r="G14" s="290">
        <v>16</v>
      </c>
      <c r="H14" s="292">
        <v>25</v>
      </c>
      <c r="I14" s="291">
        <v>19</v>
      </c>
      <c r="J14" s="158">
        <v>3</v>
      </c>
      <c r="K14" s="158">
        <v>2</v>
      </c>
      <c r="L14" s="158">
        <v>1</v>
      </c>
      <c r="M14" s="158"/>
      <c r="N14" s="159">
        <f t="shared" si="1"/>
        <v>91</v>
      </c>
      <c r="O14" s="160">
        <f t="shared" si="2"/>
        <v>157.43944636678199</v>
      </c>
      <c r="R14" s="29" t="s">
        <v>34</v>
      </c>
      <c r="S14" s="12">
        <v>57800</v>
      </c>
      <c r="T14" s="27">
        <f t="shared" si="3"/>
        <v>91</v>
      </c>
      <c r="U14" s="52">
        <v>0</v>
      </c>
      <c r="V14" s="51">
        <f t="shared" si="4"/>
        <v>157.43944636678199</v>
      </c>
      <c r="W14" s="49">
        <v>0</v>
      </c>
      <c r="Z14" s="295"/>
    </row>
    <row r="15" spans="1:26" ht="24.4">
      <c r="A15" s="157" t="s">
        <v>32</v>
      </c>
      <c r="B15" s="292">
        <v>1</v>
      </c>
      <c r="C15" s="292">
        <v>1</v>
      </c>
      <c r="D15" s="290">
        <v>4</v>
      </c>
      <c r="E15" s="292">
        <v>3</v>
      </c>
      <c r="F15" s="290">
        <v>6</v>
      </c>
      <c r="G15" s="290">
        <v>7</v>
      </c>
      <c r="H15" s="292">
        <v>16</v>
      </c>
      <c r="I15" s="291">
        <v>9</v>
      </c>
      <c r="J15" s="158">
        <v>3</v>
      </c>
      <c r="K15" s="158">
        <v>3</v>
      </c>
      <c r="L15" s="158">
        <v>0</v>
      </c>
      <c r="M15" s="158"/>
      <c r="N15" s="159">
        <f t="shared" si="1"/>
        <v>53</v>
      </c>
      <c r="O15" s="160">
        <f t="shared" si="2"/>
        <v>80.690589650290036</v>
      </c>
      <c r="R15" s="29" t="s">
        <v>32</v>
      </c>
      <c r="S15" s="12">
        <v>65683</v>
      </c>
      <c r="T15" s="27">
        <f t="shared" si="3"/>
        <v>53</v>
      </c>
      <c r="U15" s="52">
        <v>0</v>
      </c>
      <c r="V15" s="51">
        <f t="shared" si="4"/>
        <v>80.690589650290036</v>
      </c>
      <c r="W15" s="49">
        <v>0</v>
      </c>
      <c r="Z15" s="295"/>
    </row>
    <row r="16" spans="1:26" ht="24.4">
      <c r="A16" s="157" t="s">
        <v>28</v>
      </c>
      <c r="B16" s="292">
        <v>5</v>
      </c>
      <c r="C16" s="292">
        <v>5</v>
      </c>
      <c r="D16" s="290">
        <v>2</v>
      </c>
      <c r="E16" s="292">
        <v>14</v>
      </c>
      <c r="F16" s="290">
        <v>5</v>
      </c>
      <c r="G16" s="290">
        <v>18</v>
      </c>
      <c r="H16" s="292">
        <v>30</v>
      </c>
      <c r="I16" s="291">
        <v>33</v>
      </c>
      <c r="J16" s="158">
        <v>13</v>
      </c>
      <c r="K16" s="158">
        <v>0</v>
      </c>
      <c r="L16" s="158">
        <v>0</v>
      </c>
      <c r="M16" s="158"/>
      <c r="N16" s="159">
        <f t="shared" si="1"/>
        <v>125</v>
      </c>
      <c r="O16" s="160">
        <f t="shared" si="2"/>
        <v>102.86795868822779</v>
      </c>
      <c r="R16" s="29" t="s">
        <v>28</v>
      </c>
      <c r="S16" s="12">
        <v>121515</v>
      </c>
      <c r="T16" s="27">
        <f t="shared" si="3"/>
        <v>125</v>
      </c>
      <c r="U16" s="52">
        <v>0</v>
      </c>
      <c r="V16" s="51">
        <f t="shared" si="4"/>
        <v>102.86795868822779</v>
      </c>
      <c r="W16" s="49">
        <v>0</v>
      </c>
      <c r="Z16" s="295"/>
    </row>
    <row r="17" spans="1:26" ht="24.4">
      <c r="A17" s="157" t="s">
        <v>29</v>
      </c>
      <c r="B17" s="292">
        <v>6</v>
      </c>
      <c r="C17" s="292">
        <v>3</v>
      </c>
      <c r="D17" s="290">
        <v>3</v>
      </c>
      <c r="E17" s="292">
        <v>7</v>
      </c>
      <c r="F17" s="290">
        <v>18</v>
      </c>
      <c r="G17" s="290">
        <v>28</v>
      </c>
      <c r="H17" s="292">
        <v>15</v>
      </c>
      <c r="I17" s="291">
        <v>14</v>
      </c>
      <c r="J17" s="158">
        <v>16</v>
      </c>
      <c r="K17" s="158">
        <v>9</v>
      </c>
      <c r="L17" s="158">
        <v>2</v>
      </c>
      <c r="M17" s="158"/>
      <c r="N17" s="159">
        <f t="shared" si="1"/>
        <v>121</v>
      </c>
      <c r="O17" s="160">
        <f t="shared" si="2"/>
        <v>103.92956839166845</v>
      </c>
      <c r="R17" s="29" t="s">
        <v>29</v>
      </c>
      <c r="S17" s="12">
        <v>116425</v>
      </c>
      <c r="T17" s="27">
        <f t="shared" si="3"/>
        <v>121</v>
      </c>
      <c r="U17" s="52">
        <v>0</v>
      </c>
      <c r="V17" s="51">
        <f t="shared" si="4"/>
        <v>103.92956839166845</v>
      </c>
      <c r="W17" s="49">
        <v>0</v>
      </c>
      <c r="Z17" s="295"/>
    </row>
    <row r="18" spans="1:26" ht="24.4">
      <c r="A18" s="157" t="s">
        <v>33</v>
      </c>
      <c r="B18" s="292">
        <v>0</v>
      </c>
      <c r="C18" s="292">
        <v>0</v>
      </c>
      <c r="D18" s="290">
        <v>1</v>
      </c>
      <c r="E18" s="292">
        <v>0</v>
      </c>
      <c r="F18" s="290">
        <v>0</v>
      </c>
      <c r="G18" s="290">
        <v>2</v>
      </c>
      <c r="H18" s="292">
        <v>6</v>
      </c>
      <c r="I18" s="291">
        <v>2</v>
      </c>
      <c r="J18" s="158">
        <v>2</v>
      </c>
      <c r="K18" s="158">
        <v>1</v>
      </c>
      <c r="L18" s="158">
        <v>1</v>
      </c>
      <c r="M18" s="158"/>
      <c r="N18" s="159">
        <f t="shared" si="1"/>
        <v>15</v>
      </c>
      <c r="O18" s="160">
        <f t="shared" si="2"/>
        <v>64.663534077682456</v>
      </c>
      <c r="R18" s="29" t="s">
        <v>33</v>
      </c>
      <c r="S18" s="12">
        <v>23197</v>
      </c>
      <c r="T18" s="27">
        <f t="shared" si="3"/>
        <v>15</v>
      </c>
      <c r="U18" s="52">
        <v>0</v>
      </c>
      <c r="V18" s="51">
        <f t="shared" si="4"/>
        <v>64.663534077682456</v>
      </c>
      <c r="W18" s="49">
        <v>0</v>
      </c>
      <c r="Z18" s="295"/>
    </row>
    <row r="19" spans="1:26" ht="24.4">
      <c r="A19" s="157" t="s">
        <v>58</v>
      </c>
      <c r="B19" s="292">
        <v>2</v>
      </c>
      <c r="C19" s="290">
        <v>0</v>
      </c>
      <c r="D19" s="290">
        <v>2</v>
      </c>
      <c r="E19" s="290">
        <v>0</v>
      </c>
      <c r="F19" s="290">
        <v>6</v>
      </c>
      <c r="G19" s="290">
        <v>7</v>
      </c>
      <c r="H19" s="290">
        <v>0</v>
      </c>
      <c r="I19" s="291">
        <v>2</v>
      </c>
      <c r="J19" s="158">
        <v>2</v>
      </c>
      <c r="K19" s="158">
        <v>0</v>
      </c>
      <c r="L19" s="158">
        <v>0</v>
      </c>
      <c r="M19" s="158"/>
      <c r="N19" s="159">
        <f t="shared" si="1"/>
        <v>21</v>
      </c>
      <c r="O19" s="160">
        <f t="shared" si="2"/>
        <v>74.986609534011777</v>
      </c>
      <c r="R19" s="29" t="s">
        <v>58</v>
      </c>
      <c r="S19" s="12">
        <v>28005</v>
      </c>
      <c r="T19" s="27">
        <f t="shared" si="3"/>
        <v>21</v>
      </c>
      <c r="U19" s="52">
        <v>0</v>
      </c>
      <c r="V19" s="51">
        <f t="shared" si="4"/>
        <v>74.986609534011777</v>
      </c>
      <c r="W19" s="49">
        <v>0</v>
      </c>
      <c r="Z19" s="295"/>
    </row>
    <row r="20" spans="1:26" ht="24.4">
      <c r="A20" s="157" t="s">
        <v>30</v>
      </c>
      <c r="B20" s="292">
        <v>1</v>
      </c>
      <c r="C20" s="292">
        <v>7</v>
      </c>
      <c r="D20" s="290">
        <v>2</v>
      </c>
      <c r="E20" s="292">
        <v>1</v>
      </c>
      <c r="F20" s="290">
        <v>1</v>
      </c>
      <c r="G20" s="290">
        <v>8</v>
      </c>
      <c r="H20" s="292">
        <v>17</v>
      </c>
      <c r="I20" s="291">
        <v>28</v>
      </c>
      <c r="J20" s="158">
        <v>13</v>
      </c>
      <c r="K20" s="158">
        <v>1</v>
      </c>
      <c r="L20" s="158">
        <v>1</v>
      </c>
      <c r="M20" s="158"/>
      <c r="N20" s="159">
        <f t="shared" si="1"/>
        <v>80</v>
      </c>
      <c r="O20" s="160">
        <f t="shared" si="2"/>
        <v>107.37678513905294</v>
      </c>
      <c r="R20" s="29" t="s">
        <v>30</v>
      </c>
      <c r="S20" s="12">
        <v>74504</v>
      </c>
      <c r="T20" s="27">
        <f t="shared" si="3"/>
        <v>80</v>
      </c>
      <c r="U20" s="52">
        <v>0</v>
      </c>
      <c r="V20" s="51">
        <f t="shared" si="4"/>
        <v>107.37678513905294</v>
      </c>
      <c r="W20" s="49">
        <v>0</v>
      </c>
      <c r="Z20" s="295"/>
    </row>
    <row r="21" spans="1:26" ht="24.4">
      <c r="A21" s="157" t="s">
        <v>35</v>
      </c>
      <c r="B21" s="292">
        <v>1</v>
      </c>
      <c r="C21" s="292">
        <v>1</v>
      </c>
      <c r="D21" s="290">
        <v>0</v>
      </c>
      <c r="E21" s="292">
        <v>4</v>
      </c>
      <c r="F21" s="290">
        <v>5</v>
      </c>
      <c r="G21" s="290">
        <v>0</v>
      </c>
      <c r="H21" s="292">
        <v>0</v>
      </c>
      <c r="I21" s="291">
        <v>1</v>
      </c>
      <c r="J21" s="158">
        <v>1</v>
      </c>
      <c r="K21" s="158">
        <v>0</v>
      </c>
      <c r="L21" s="158">
        <v>0</v>
      </c>
      <c r="M21" s="158"/>
      <c r="N21" s="159">
        <f t="shared" si="1"/>
        <v>13</v>
      </c>
      <c r="O21" s="160">
        <f t="shared" si="2"/>
        <v>57.258632840028191</v>
      </c>
      <c r="R21" s="29" t="s">
        <v>35</v>
      </c>
      <c r="S21" s="12">
        <v>22704</v>
      </c>
      <c r="T21" s="27">
        <f t="shared" si="3"/>
        <v>13</v>
      </c>
      <c r="U21" s="52">
        <v>0</v>
      </c>
      <c r="V21" s="51">
        <f t="shared" si="4"/>
        <v>57.258632840028191</v>
      </c>
      <c r="W21" s="49">
        <v>0</v>
      </c>
      <c r="Z21" s="295"/>
    </row>
    <row r="22" spans="1:26" ht="24.4">
      <c r="A22" s="157" t="s">
        <v>59</v>
      </c>
      <c r="B22" s="292">
        <v>12</v>
      </c>
      <c r="C22" s="292">
        <v>0</v>
      </c>
      <c r="D22" s="290">
        <v>3</v>
      </c>
      <c r="E22" s="292">
        <v>6</v>
      </c>
      <c r="F22" s="290">
        <v>2</v>
      </c>
      <c r="G22" s="290">
        <v>1</v>
      </c>
      <c r="H22" s="292">
        <v>7</v>
      </c>
      <c r="I22" s="291">
        <v>3</v>
      </c>
      <c r="J22" s="158">
        <v>1</v>
      </c>
      <c r="K22" s="158">
        <v>0</v>
      </c>
      <c r="L22" s="158">
        <v>1</v>
      </c>
      <c r="M22" s="158"/>
      <c r="N22" s="159">
        <f t="shared" si="1"/>
        <v>36</v>
      </c>
      <c r="O22" s="160">
        <f t="shared" si="2"/>
        <v>97.643006319672352</v>
      </c>
      <c r="R22" s="11" t="s">
        <v>59</v>
      </c>
      <c r="S22" s="12">
        <v>36869</v>
      </c>
      <c r="T22" s="27">
        <f t="shared" si="3"/>
        <v>36</v>
      </c>
      <c r="U22" s="52">
        <v>0</v>
      </c>
      <c r="V22" s="51">
        <f t="shared" si="4"/>
        <v>97.643006319672352</v>
      </c>
      <c r="W22" s="49">
        <v>0</v>
      </c>
      <c r="Z22" s="295"/>
    </row>
    <row r="23" spans="1:26" ht="24.4">
      <c r="A23" s="157" t="s">
        <v>60</v>
      </c>
      <c r="B23" s="292">
        <v>0</v>
      </c>
      <c r="C23" s="292">
        <v>2</v>
      </c>
      <c r="D23" s="290">
        <v>0</v>
      </c>
      <c r="E23" s="292">
        <v>0</v>
      </c>
      <c r="F23" s="290">
        <v>2</v>
      </c>
      <c r="G23" s="290">
        <v>1</v>
      </c>
      <c r="H23" s="292">
        <v>6</v>
      </c>
      <c r="I23" s="291">
        <v>6</v>
      </c>
      <c r="J23" s="158">
        <v>2</v>
      </c>
      <c r="K23" s="158">
        <v>0</v>
      </c>
      <c r="L23" s="158">
        <v>0</v>
      </c>
      <c r="M23" s="158"/>
      <c r="N23" s="159">
        <f t="shared" si="1"/>
        <v>19</v>
      </c>
      <c r="O23" s="160">
        <f t="shared" si="2"/>
        <v>40.352553891897635</v>
      </c>
      <c r="R23" s="11" t="s">
        <v>60</v>
      </c>
      <c r="S23" s="12">
        <v>47085</v>
      </c>
      <c r="T23" s="27">
        <f t="shared" si="3"/>
        <v>19</v>
      </c>
      <c r="U23" s="52">
        <v>0</v>
      </c>
      <c r="V23" s="51">
        <f t="shared" si="4"/>
        <v>40.352553891897635</v>
      </c>
      <c r="W23" s="49">
        <v>0</v>
      </c>
      <c r="Z23" s="295"/>
    </row>
    <row r="24" spans="1:26" ht="24.4">
      <c r="A24" s="157" t="s">
        <v>61</v>
      </c>
      <c r="B24" s="292">
        <v>0</v>
      </c>
      <c r="C24" s="292">
        <v>0</v>
      </c>
      <c r="D24" s="290">
        <v>1</v>
      </c>
      <c r="E24" s="292">
        <v>4</v>
      </c>
      <c r="F24" s="290">
        <v>2</v>
      </c>
      <c r="G24" s="290">
        <v>10</v>
      </c>
      <c r="H24" s="292">
        <v>21</v>
      </c>
      <c r="I24" s="291">
        <v>11</v>
      </c>
      <c r="J24" s="158">
        <v>6</v>
      </c>
      <c r="K24" s="158">
        <v>0</v>
      </c>
      <c r="L24" s="158">
        <v>1</v>
      </c>
      <c r="M24" s="158"/>
      <c r="N24" s="159">
        <f t="shared" si="1"/>
        <v>56</v>
      </c>
      <c r="O24" s="160">
        <f t="shared" si="2"/>
        <v>201.42435795985901</v>
      </c>
      <c r="R24" s="11" t="s">
        <v>61</v>
      </c>
      <c r="S24" s="12">
        <v>27802</v>
      </c>
      <c r="T24" s="27">
        <f t="shared" si="3"/>
        <v>56</v>
      </c>
      <c r="U24" s="52">
        <v>0</v>
      </c>
      <c r="V24" s="51">
        <f t="shared" si="4"/>
        <v>201.42435795985901</v>
      </c>
      <c r="W24" s="49">
        <v>0</v>
      </c>
      <c r="Z24" s="295"/>
    </row>
    <row r="25" spans="1:26" ht="24.4">
      <c r="A25" s="157" t="s">
        <v>62</v>
      </c>
      <c r="B25" s="292">
        <v>0</v>
      </c>
      <c r="C25" s="292">
        <v>0</v>
      </c>
      <c r="D25" s="290">
        <v>0</v>
      </c>
      <c r="E25" s="292">
        <v>0</v>
      </c>
      <c r="F25" s="290">
        <v>2</v>
      </c>
      <c r="G25" s="290">
        <v>6</v>
      </c>
      <c r="H25" s="292">
        <v>19</v>
      </c>
      <c r="I25" s="291">
        <v>5</v>
      </c>
      <c r="J25" s="158">
        <v>0</v>
      </c>
      <c r="K25" s="158">
        <v>1</v>
      </c>
      <c r="L25" s="158">
        <v>1</v>
      </c>
      <c r="M25" s="158"/>
      <c r="N25" s="159">
        <f t="shared" si="1"/>
        <v>34</v>
      </c>
      <c r="O25" s="160">
        <f t="shared" si="2"/>
        <v>136.51877133105802</v>
      </c>
      <c r="R25" s="11" t="s">
        <v>62</v>
      </c>
      <c r="S25" s="12">
        <v>24905</v>
      </c>
      <c r="T25" s="27">
        <f t="shared" si="3"/>
        <v>34</v>
      </c>
      <c r="U25" s="52">
        <v>0</v>
      </c>
      <c r="V25" s="51">
        <f t="shared" si="4"/>
        <v>136.51877133105802</v>
      </c>
      <c r="W25" s="49">
        <v>0</v>
      </c>
      <c r="Z25" s="295"/>
    </row>
    <row r="26" spans="1:26" ht="24.4">
      <c r="A26" s="161" t="s">
        <v>63</v>
      </c>
      <c r="B26" s="292">
        <v>0</v>
      </c>
      <c r="C26" s="292">
        <v>1</v>
      </c>
      <c r="D26" s="292">
        <v>1</v>
      </c>
      <c r="E26" s="292">
        <v>1</v>
      </c>
      <c r="F26" s="290">
        <v>1</v>
      </c>
      <c r="G26" s="290">
        <v>9</v>
      </c>
      <c r="H26" s="292">
        <v>15</v>
      </c>
      <c r="I26" s="291">
        <v>5</v>
      </c>
      <c r="J26" s="162">
        <v>7</v>
      </c>
      <c r="K26" s="162">
        <v>0</v>
      </c>
      <c r="L26" s="162">
        <v>0</v>
      </c>
      <c r="M26" s="162"/>
      <c r="N26" s="159">
        <f t="shared" si="1"/>
        <v>40</v>
      </c>
      <c r="O26" s="163">
        <f t="shared" si="2"/>
        <v>169.18326777481707</v>
      </c>
      <c r="R26" s="14" t="s">
        <v>63</v>
      </c>
      <c r="S26" s="12">
        <v>23643</v>
      </c>
      <c r="T26" s="27">
        <f t="shared" si="3"/>
        <v>40</v>
      </c>
      <c r="U26" s="53">
        <v>0</v>
      </c>
      <c r="V26" s="51">
        <f t="shared" si="4"/>
        <v>169.18326777481707</v>
      </c>
      <c r="W26" s="49">
        <v>0</v>
      </c>
      <c r="Z26" s="295"/>
    </row>
    <row r="27" spans="1:26" s="97" customFormat="1" ht="23.25">
      <c r="A27" s="94" t="s">
        <v>64</v>
      </c>
      <c r="B27" s="95">
        <f t="shared" ref="B27:L27" si="5">SUM(B6:B26)</f>
        <v>59</v>
      </c>
      <c r="C27" s="95">
        <f t="shared" si="5"/>
        <v>49</v>
      </c>
      <c r="D27" s="95">
        <f t="shared" si="5"/>
        <v>67</v>
      </c>
      <c r="E27" s="95">
        <f t="shared" si="5"/>
        <v>126</v>
      </c>
      <c r="F27" s="95">
        <f t="shared" si="5"/>
        <v>207</v>
      </c>
      <c r="G27" s="95">
        <f t="shared" si="5"/>
        <v>228</v>
      </c>
      <c r="H27" s="95">
        <f t="shared" si="5"/>
        <v>352</v>
      </c>
      <c r="I27" s="95">
        <f t="shared" si="5"/>
        <v>296</v>
      </c>
      <c r="J27" s="95">
        <f t="shared" si="5"/>
        <v>171</v>
      </c>
      <c r="K27" s="95">
        <f t="shared" si="5"/>
        <v>44</v>
      </c>
      <c r="L27" s="95">
        <f t="shared" si="5"/>
        <v>14</v>
      </c>
      <c r="M27" s="95"/>
      <c r="N27" s="95">
        <f t="shared" si="1"/>
        <v>1613</v>
      </c>
      <c r="O27" s="96">
        <f t="shared" si="2"/>
        <v>123.26432670778024</v>
      </c>
      <c r="R27" s="94" t="s">
        <v>64</v>
      </c>
      <c r="S27" s="98">
        <f>SUM(S6:S26)</f>
        <v>1308570</v>
      </c>
      <c r="T27" s="98">
        <f>SUM(T6:T26)</f>
        <v>1613</v>
      </c>
      <c r="U27" s="98">
        <f>SUM(U6:U26)</f>
        <v>0</v>
      </c>
      <c r="V27" s="99">
        <f>T27*100000/S27</f>
        <v>123.26432670778024</v>
      </c>
      <c r="W27" s="99">
        <f>U27*100/T27</f>
        <v>0</v>
      </c>
    </row>
    <row r="28" spans="1:26" s="97" customFormat="1" ht="23.25">
      <c r="A28" s="102"/>
      <c r="N28" s="100"/>
      <c r="S28" s="93" t="s">
        <v>5</v>
      </c>
      <c r="T28" s="101"/>
    </row>
    <row r="29" spans="1:26" s="1" customFormat="1" ht="24.4">
      <c r="N29" s="15"/>
      <c r="S29" s="1" t="s">
        <v>5</v>
      </c>
    </row>
    <row r="30" spans="1:26">
      <c r="S30" s="40" t="s">
        <v>5</v>
      </c>
    </row>
    <row r="31" spans="1:26">
      <c r="S31" s="40" t="s">
        <v>5</v>
      </c>
    </row>
    <row r="32" spans="1:26">
      <c r="S32" s="40" t="s">
        <v>5</v>
      </c>
    </row>
    <row r="33" spans="19:19">
      <c r="S33" s="40" t="s">
        <v>5</v>
      </c>
    </row>
    <row r="34" spans="19:19">
      <c r="S34" s="40" t="s">
        <v>5</v>
      </c>
    </row>
    <row r="35" spans="19:19">
      <c r="S35" s="40" t="s">
        <v>5</v>
      </c>
    </row>
    <row r="36" spans="19:19">
      <c r="S36" s="40" t="s">
        <v>5</v>
      </c>
    </row>
    <row r="37" spans="19:19">
      <c r="S37" s="40" t="s">
        <v>5</v>
      </c>
    </row>
    <row r="38" spans="19:19">
      <c r="S38" s="40" t="s">
        <v>5</v>
      </c>
    </row>
    <row r="39" spans="19:19">
      <c r="S39" s="40" t="s">
        <v>5</v>
      </c>
    </row>
    <row r="40" spans="19:19">
      <c r="S40" s="40" t="s">
        <v>5</v>
      </c>
    </row>
    <row r="41" spans="19:19">
      <c r="S41" s="40" t="s">
        <v>5</v>
      </c>
    </row>
    <row r="42" spans="19:19">
      <c r="S42" s="40" t="s">
        <v>5</v>
      </c>
    </row>
    <row r="43" spans="19:19">
      <c r="S43" s="40" t="s">
        <v>5</v>
      </c>
    </row>
    <row r="44" spans="19:19">
      <c r="S44" s="40" t="s">
        <v>5</v>
      </c>
    </row>
    <row r="45" spans="19:19">
      <c r="S45" s="40" t="s">
        <v>5</v>
      </c>
    </row>
    <row r="46" spans="19:19">
      <c r="S46" s="40" t="s">
        <v>5</v>
      </c>
    </row>
    <row r="47" spans="19:19">
      <c r="S47" s="40" t="s">
        <v>5</v>
      </c>
    </row>
    <row r="48" spans="19:19">
      <c r="S48" s="40" t="s">
        <v>5</v>
      </c>
    </row>
    <row r="49" spans="19:19">
      <c r="S49" s="40" t="s">
        <v>5</v>
      </c>
    </row>
    <row r="50" spans="19:19">
      <c r="S50" s="40" t="s">
        <v>5</v>
      </c>
    </row>
    <row r="51" spans="19:19">
      <c r="S51" s="40" t="s">
        <v>5</v>
      </c>
    </row>
    <row r="52" spans="19:19">
      <c r="S52" s="40" t="s">
        <v>5</v>
      </c>
    </row>
    <row r="53" spans="19:19">
      <c r="S53" s="40" t="s">
        <v>5</v>
      </c>
    </row>
    <row r="54" spans="19:19">
      <c r="S54" s="40" t="s">
        <v>5</v>
      </c>
    </row>
    <row r="55" spans="19:19">
      <c r="S55" s="40" t="s">
        <v>5</v>
      </c>
    </row>
    <row r="56" spans="19:19">
      <c r="S56" s="40" t="s">
        <v>5</v>
      </c>
    </row>
    <row r="57" spans="19:19">
      <c r="S57" s="40" t="s">
        <v>5</v>
      </c>
    </row>
    <row r="58" spans="19:19">
      <c r="S58" s="40" t="s">
        <v>5</v>
      </c>
    </row>
    <row r="59" spans="19:19">
      <c r="S59" s="40" t="s">
        <v>5</v>
      </c>
    </row>
    <row r="60" spans="19:19">
      <c r="S60" s="40" t="s">
        <v>5</v>
      </c>
    </row>
    <row r="61" spans="19:19">
      <c r="S61" s="40" t="s">
        <v>5</v>
      </c>
    </row>
    <row r="62" spans="19:19">
      <c r="S62" s="40" t="s">
        <v>5</v>
      </c>
    </row>
    <row r="63" spans="19:19">
      <c r="S63" s="40" t="s">
        <v>5</v>
      </c>
    </row>
    <row r="64" spans="19:19">
      <c r="S64" s="40" t="s">
        <v>5</v>
      </c>
    </row>
    <row r="65" spans="19:19">
      <c r="S65" s="40" t="s">
        <v>5</v>
      </c>
    </row>
    <row r="66" spans="19:19">
      <c r="S66" s="40" t="s">
        <v>5</v>
      </c>
    </row>
    <row r="67" spans="19:19">
      <c r="S67" s="40" t="s">
        <v>5</v>
      </c>
    </row>
    <row r="68" spans="19:19">
      <c r="S68" s="40" t="s">
        <v>5</v>
      </c>
    </row>
    <row r="69" spans="19:19">
      <c r="S69" s="40" t="s">
        <v>5</v>
      </c>
    </row>
    <row r="70" spans="19:19">
      <c r="S70" s="40" t="s">
        <v>5</v>
      </c>
    </row>
    <row r="71" spans="19:19">
      <c r="S71" s="40" t="s">
        <v>5</v>
      </c>
    </row>
    <row r="72" spans="19:19">
      <c r="S72" s="40" t="s">
        <v>5</v>
      </c>
    </row>
    <row r="73" spans="19:19">
      <c r="S73" s="40" t="s">
        <v>5</v>
      </c>
    </row>
    <row r="74" spans="19:19">
      <c r="S74" s="40" t="s">
        <v>5</v>
      </c>
    </row>
    <row r="75" spans="19:19">
      <c r="S75" s="40" t="s">
        <v>5</v>
      </c>
    </row>
    <row r="76" spans="19:19">
      <c r="S76" s="40" t="s">
        <v>5</v>
      </c>
    </row>
    <row r="77" spans="19:19">
      <c r="S77" s="40" t="s">
        <v>5</v>
      </c>
    </row>
    <row r="78" spans="19:19">
      <c r="S78" s="40" t="s">
        <v>5</v>
      </c>
    </row>
    <row r="79" spans="19:19">
      <c r="S79" s="40" t="s">
        <v>5</v>
      </c>
    </row>
    <row r="80" spans="19:19">
      <c r="S80" s="40" t="s">
        <v>5</v>
      </c>
    </row>
    <row r="81" spans="19:19">
      <c r="S81" s="40" t="s">
        <v>5</v>
      </c>
    </row>
    <row r="82" spans="19:19">
      <c r="S82" s="40" t="s">
        <v>5</v>
      </c>
    </row>
    <row r="83" spans="19:19">
      <c r="S83" s="40" t="s">
        <v>5</v>
      </c>
    </row>
    <row r="84" spans="19:19">
      <c r="S84" s="40" t="s">
        <v>5</v>
      </c>
    </row>
    <row r="85" spans="19:19">
      <c r="S85" s="40" t="s">
        <v>5</v>
      </c>
    </row>
    <row r="86" spans="19:19">
      <c r="S86" s="40" t="s">
        <v>5</v>
      </c>
    </row>
    <row r="87" spans="19:19">
      <c r="S87" s="40" t="s">
        <v>5</v>
      </c>
    </row>
    <row r="88" spans="19:19">
      <c r="S88" s="40" t="s">
        <v>5</v>
      </c>
    </row>
    <row r="89" spans="19:19">
      <c r="S89" s="40" t="s">
        <v>5</v>
      </c>
    </row>
    <row r="90" spans="19:19">
      <c r="S90" s="40" t="s">
        <v>5</v>
      </c>
    </row>
    <row r="91" spans="19:19">
      <c r="S91" s="40" t="s">
        <v>5</v>
      </c>
    </row>
    <row r="92" spans="19:19">
      <c r="S92" s="40" t="s">
        <v>5</v>
      </c>
    </row>
    <row r="93" spans="19:19">
      <c r="S93" s="40" t="s">
        <v>5</v>
      </c>
    </row>
    <row r="94" spans="19:19">
      <c r="S94" s="40" t="s">
        <v>5</v>
      </c>
    </row>
    <row r="95" spans="19:19">
      <c r="S95" s="40" t="s">
        <v>5</v>
      </c>
    </row>
    <row r="96" spans="19:19">
      <c r="S96" s="40" t="s">
        <v>5</v>
      </c>
    </row>
    <row r="97" spans="19:19">
      <c r="S97" s="40" t="s">
        <v>5</v>
      </c>
    </row>
    <row r="98" spans="19:19">
      <c r="S98" s="40" t="s">
        <v>5</v>
      </c>
    </row>
    <row r="99" spans="19:19">
      <c r="S99" s="40" t="s">
        <v>5</v>
      </c>
    </row>
    <row r="100" spans="19:19">
      <c r="S100" s="40" t="s">
        <v>5</v>
      </c>
    </row>
    <row r="101" spans="19:19">
      <c r="S101" s="40" t="s">
        <v>5</v>
      </c>
    </row>
    <row r="102" spans="19:19">
      <c r="S102" s="40" t="s">
        <v>5</v>
      </c>
    </row>
    <row r="103" spans="19:19">
      <c r="S103" s="40" t="s">
        <v>5</v>
      </c>
    </row>
    <row r="104" spans="19:19">
      <c r="S104" s="40" t="s">
        <v>5</v>
      </c>
    </row>
    <row r="105" spans="19:19">
      <c r="S105" s="40" t="s">
        <v>5</v>
      </c>
    </row>
    <row r="106" spans="19:19">
      <c r="S106" s="40" t="s">
        <v>5</v>
      </c>
    </row>
    <row r="107" spans="19:19">
      <c r="S107" s="40" t="s">
        <v>5</v>
      </c>
    </row>
    <row r="108" spans="19:19">
      <c r="S108" s="40" t="s">
        <v>5</v>
      </c>
    </row>
    <row r="109" spans="19:19">
      <c r="S109" s="40" t="s">
        <v>5</v>
      </c>
    </row>
    <row r="110" spans="19:19">
      <c r="S110" s="40" t="s">
        <v>5</v>
      </c>
    </row>
    <row r="111" spans="19:19">
      <c r="S111" s="40" t="s">
        <v>5</v>
      </c>
    </row>
    <row r="112" spans="19:19">
      <c r="S112" s="40" t="s">
        <v>5</v>
      </c>
    </row>
    <row r="113" spans="19:19">
      <c r="S113" s="40" t="s">
        <v>5</v>
      </c>
    </row>
    <row r="114" spans="19:19">
      <c r="S114" s="40" t="s">
        <v>5</v>
      </c>
    </row>
    <row r="115" spans="19:19">
      <c r="S115" s="40" t="s">
        <v>5</v>
      </c>
    </row>
    <row r="116" spans="19:19">
      <c r="S116" s="40" t="s">
        <v>5</v>
      </c>
    </row>
    <row r="117" spans="19:19">
      <c r="S117" s="40" t="s">
        <v>5</v>
      </c>
    </row>
    <row r="118" spans="19:19">
      <c r="S118" s="40" t="s">
        <v>5</v>
      </c>
    </row>
    <row r="119" spans="19:19">
      <c r="S119" s="40" t="s">
        <v>5</v>
      </c>
    </row>
    <row r="120" spans="19:19">
      <c r="S120" s="40" t="s">
        <v>5</v>
      </c>
    </row>
    <row r="121" spans="19:19">
      <c r="S121" s="40" t="s">
        <v>5</v>
      </c>
    </row>
    <row r="122" spans="19:19">
      <c r="S122" s="40" t="s">
        <v>5</v>
      </c>
    </row>
    <row r="123" spans="19:19">
      <c r="S123" s="40" t="s">
        <v>5</v>
      </c>
    </row>
    <row r="124" spans="19:19">
      <c r="S124" s="40" t="s">
        <v>5</v>
      </c>
    </row>
    <row r="125" spans="19:19">
      <c r="S125" s="40" t="s">
        <v>5</v>
      </c>
    </row>
    <row r="126" spans="19:19">
      <c r="S126" s="40" t="s">
        <v>5</v>
      </c>
    </row>
    <row r="127" spans="19:19">
      <c r="S127" s="40" t="s">
        <v>5</v>
      </c>
    </row>
    <row r="128" spans="19:19">
      <c r="S128" s="40" t="s">
        <v>5</v>
      </c>
    </row>
    <row r="129" spans="19:19">
      <c r="S129" s="40" t="s">
        <v>5</v>
      </c>
    </row>
    <row r="130" spans="19:19">
      <c r="S130" s="40" t="s">
        <v>5</v>
      </c>
    </row>
    <row r="131" spans="19:19">
      <c r="S131" s="40" t="s">
        <v>5</v>
      </c>
    </row>
    <row r="132" spans="19:19">
      <c r="S132" s="40" t="s">
        <v>5</v>
      </c>
    </row>
    <row r="133" spans="19:19">
      <c r="S133" s="40" t="s">
        <v>5</v>
      </c>
    </row>
    <row r="134" spans="19:19">
      <c r="S134" s="40" t="s">
        <v>5</v>
      </c>
    </row>
    <row r="135" spans="19:19">
      <c r="S135" s="40" t="s">
        <v>5</v>
      </c>
    </row>
    <row r="136" spans="19:19">
      <c r="S136" s="40" t="s">
        <v>5</v>
      </c>
    </row>
    <row r="137" spans="19:19">
      <c r="S137" s="40" t="s">
        <v>5</v>
      </c>
    </row>
    <row r="138" spans="19:19">
      <c r="S138" s="40" t="s">
        <v>5</v>
      </c>
    </row>
    <row r="139" spans="19:19">
      <c r="S139" s="40" t="s">
        <v>5</v>
      </c>
    </row>
    <row r="140" spans="19:19">
      <c r="S140" s="40" t="s">
        <v>5</v>
      </c>
    </row>
    <row r="141" spans="19:19">
      <c r="S141" s="40" t="s">
        <v>5</v>
      </c>
    </row>
    <row r="142" spans="19:19">
      <c r="S142" s="40" t="s">
        <v>5</v>
      </c>
    </row>
    <row r="143" spans="19:19">
      <c r="S143" s="40" t="s">
        <v>5</v>
      </c>
    </row>
    <row r="144" spans="19:19">
      <c r="S144" s="40" t="s">
        <v>5</v>
      </c>
    </row>
    <row r="145" spans="19:19">
      <c r="S145" s="40" t="s">
        <v>5</v>
      </c>
    </row>
    <row r="146" spans="19:19">
      <c r="S146" s="40" t="s">
        <v>5</v>
      </c>
    </row>
    <row r="147" spans="19:19">
      <c r="S147" s="40" t="s">
        <v>5</v>
      </c>
    </row>
    <row r="148" spans="19:19">
      <c r="S148" s="40" t="s">
        <v>5</v>
      </c>
    </row>
    <row r="149" spans="19:19">
      <c r="S149" s="40" t="s">
        <v>5</v>
      </c>
    </row>
    <row r="150" spans="19:19">
      <c r="S150" s="40" t="s">
        <v>5</v>
      </c>
    </row>
    <row r="151" spans="19:19">
      <c r="S151" s="40" t="s">
        <v>5</v>
      </c>
    </row>
    <row r="152" spans="19:19">
      <c r="S152" s="40" t="s">
        <v>5</v>
      </c>
    </row>
    <row r="153" spans="19:19">
      <c r="S153" s="40" t="s">
        <v>5</v>
      </c>
    </row>
    <row r="154" spans="19:19">
      <c r="S154" s="40" t="s">
        <v>5</v>
      </c>
    </row>
    <row r="155" spans="19:19">
      <c r="S155" s="40" t="s">
        <v>5</v>
      </c>
    </row>
    <row r="156" spans="19:19">
      <c r="S156" s="40" t="s">
        <v>5</v>
      </c>
    </row>
    <row r="157" spans="19:19">
      <c r="S157" s="40" t="s">
        <v>5</v>
      </c>
    </row>
    <row r="158" spans="19:19">
      <c r="S158" s="40" t="s">
        <v>5</v>
      </c>
    </row>
    <row r="159" spans="19:19">
      <c r="S159" s="40" t="s">
        <v>5</v>
      </c>
    </row>
    <row r="160" spans="19:19">
      <c r="S160" s="40" t="s">
        <v>5</v>
      </c>
    </row>
    <row r="161" spans="19:19">
      <c r="S161" s="40" t="s">
        <v>5</v>
      </c>
    </row>
    <row r="162" spans="19:19">
      <c r="S162" s="40" t="s">
        <v>5</v>
      </c>
    </row>
    <row r="163" spans="19:19">
      <c r="S163" s="40" t="s">
        <v>5</v>
      </c>
    </row>
    <row r="164" spans="19:19">
      <c r="S164" s="40" t="s">
        <v>5</v>
      </c>
    </row>
    <row r="165" spans="19:19">
      <c r="S165" s="40" t="s">
        <v>5</v>
      </c>
    </row>
    <row r="166" spans="19:19">
      <c r="S166" s="40" t="s">
        <v>5</v>
      </c>
    </row>
    <row r="167" spans="19:19">
      <c r="S167" s="40" t="s">
        <v>5</v>
      </c>
    </row>
    <row r="168" spans="19:19">
      <c r="S168" s="40" t="s">
        <v>5</v>
      </c>
    </row>
    <row r="169" spans="19:19">
      <c r="S169" s="40" t="s">
        <v>5</v>
      </c>
    </row>
    <row r="170" spans="19:19">
      <c r="S170" s="40" t="s">
        <v>5</v>
      </c>
    </row>
    <row r="171" spans="19:19">
      <c r="S171" s="40" t="s">
        <v>5</v>
      </c>
    </row>
    <row r="172" spans="19:19">
      <c r="S172" s="40" t="s">
        <v>5</v>
      </c>
    </row>
    <row r="173" spans="19:19">
      <c r="S173" s="40" t="s">
        <v>5</v>
      </c>
    </row>
    <row r="174" spans="19:19">
      <c r="S174" s="40" t="s">
        <v>5</v>
      </c>
    </row>
    <row r="175" spans="19:19">
      <c r="S175" s="40" t="s">
        <v>5</v>
      </c>
    </row>
    <row r="176" spans="19:19">
      <c r="S176" s="40" t="s">
        <v>5</v>
      </c>
    </row>
    <row r="177" spans="19:19">
      <c r="S177" s="40" t="s">
        <v>5</v>
      </c>
    </row>
    <row r="178" spans="19:19">
      <c r="S178" s="40" t="s">
        <v>5</v>
      </c>
    </row>
    <row r="179" spans="19:19">
      <c r="S179" s="40" t="s">
        <v>5</v>
      </c>
    </row>
    <row r="180" spans="19:19">
      <c r="S180" s="40" t="s">
        <v>5</v>
      </c>
    </row>
    <row r="181" spans="19:19">
      <c r="S181" s="40" t="s">
        <v>5</v>
      </c>
    </row>
    <row r="182" spans="19:19">
      <c r="S182" s="40" t="s">
        <v>5</v>
      </c>
    </row>
    <row r="183" spans="19:19">
      <c r="S183" s="40" t="s">
        <v>5</v>
      </c>
    </row>
    <row r="184" spans="19:19">
      <c r="S184" s="40" t="s">
        <v>5</v>
      </c>
    </row>
    <row r="185" spans="19:19">
      <c r="S185" s="40" t="s">
        <v>5</v>
      </c>
    </row>
    <row r="186" spans="19:19">
      <c r="S186" s="40" t="s">
        <v>5</v>
      </c>
    </row>
    <row r="187" spans="19:19">
      <c r="S187" s="40" t="s">
        <v>5</v>
      </c>
    </row>
    <row r="188" spans="19:19">
      <c r="S188" s="40" t="s">
        <v>5</v>
      </c>
    </row>
    <row r="189" spans="19:19">
      <c r="S189" s="40" t="s">
        <v>5</v>
      </c>
    </row>
    <row r="190" spans="19:19">
      <c r="S190" s="40" t="s">
        <v>5</v>
      </c>
    </row>
    <row r="191" spans="19:19">
      <c r="S191" s="40" t="s">
        <v>5</v>
      </c>
    </row>
    <row r="192" spans="19:19">
      <c r="S192" s="40" t="s">
        <v>5</v>
      </c>
    </row>
    <row r="193" spans="19:19">
      <c r="S193" s="40" t="s">
        <v>5</v>
      </c>
    </row>
    <row r="194" spans="19:19">
      <c r="S194" s="40" t="s">
        <v>5</v>
      </c>
    </row>
    <row r="195" spans="19:19">
      <c r="S195" s="40" t="s">
        <v>5</v>
      </c>
    </row>
    <row r="196" spans="19:19">
      <c r="S196" s="40" t="s">
        <v>5</v>
      </c>
    </row>
    <row r="197" spans="19:19">
      <c r="S197" s="40" t="s">
        <v>5</v>
      </c>
    </row>
    <row r="198" spans="19:19">
      <c r="S198" s="40" t="s">
        <v>5</v>
      </c>
    </row>
    <row r="199" spans="19:19">
      <c r="S199" s="40" t="s">
        <v>5</v>
      </c>
    </row>
    <row r="200" spans="19:19">
      <c r="S200" s="40" t="s">
        <v>5</v>
      </c>
    </row>
    <row r="201" spans="19:19">
      <c r="S201" s="40" t="s">
        <v>5</v>
      </c>
    </row>
    <row r="202" spans="19:19">
      <c r="S202" s="40" t="s">
        <v>5</v>
      </c>
    </row>
    <row r="203" spans="19:19">
      <c r="S203" s="40" t="s">
        <v>5</v>
      </c>
    </row>
    <row r="204" spans="19:19">
      <c r="S204" s="40" t="s">
        <v>5</v>
      </c>
    </row>
    <row r="205" spans="19:19">
      <c r="S205" s="40" t="s">
        <v>5</v>
      </c>
    </row>
    <row r="206" spans="19:19">
      <c r="S206" s="40" t="s">
        <v>5</v>
      </c>
    </row>
    <row r="207" spans="19:19">
      <c r="S207" s="40" t="s">
        <v>5</v>
      </c>
    </row>
    <row r="208" spans="19:19">
      <c r="S208" s="40" t="s">
        <v>5</v>
      </c>
    </row>
    <row r="209" spans="19:19">
      <c r="S209" s="40" t="s">
        <v>5</v>
      </c>
    </row>
    <row r="210" spans="19:19">
      <c r="S210" s="40" t="s">
        <v>5</v>
      </c>
    </row>
    <row r="211" spans="19:19">
      <c r="S211" s="40" t="s">
        <v>5</v>
      </c>
    </row>
    <row r="212" spans="19:19">
      <c r="S212" s="40" t="s">
        <v>5</v>
      </c>
    </row>
    <row r="213" spans="19:19">
      <c r="S213" s="40" t="s">
        <v>5</v>
      </c>
    </row>
    <row r="214" spans="19:19">
      <c r="S214" s="40" t="s">
        <v>5</v>
      </c>
    </row>
    <row r="215" spans="19:19">
      <c r="S215" s="40" t="s">
        <v>5</v>
      </c>
    </row>
    <row r="216" spans="19:19">
      <c r="S216" s="40" t="s">
        <v>5</v>
      </c>
    </row>
    <row r="217" spans="19:19">
      <c r="S217" s="40" t="s">
        <v>5</v>
      </c>
    </row>
    <row r="218" spans="19:19">
      <c r="S218" s="40" t="s">
        <v>5</v>
      </c>
    </row>
    <row r="219" spans="19:19">
      <c r="S219" s="40" t="s">
        <v>5</v>
      </c>
    </row>
    <row r="220" spans="19:19">
      <c r="S220" s="40" t="s">
        <v>5</v>
      </c>
    </row>
    <row r="221" spans="19:19">
      <c r="S221" s="40" t="s">
        <v>5</v>
      </c>
    </row>
    <row r="222" spans="19:19">
      <c r="S222" s="40" t="s">
        <v>5</v>
      </c>
    </row>
    <row r="223" spans="19:19">
      <c r="S223" s="40" t="s">
        <v>5</v>
      </c>
    </row>
    <row r="224" spans="19:19">
      <c r="S224" s="40" t="s">
        <v>5</v>
      </c>
    </row>
    <row r="225" spans="19:19">
      <c r="S225" s="40" t="s">
        <v>5</v>
      </c>
    </row>
    <row r="226" spans="19:19">
      <c r="S226" s="40" t="s">
        <v>5</v>
      </c>
    </row>
    <row r="227" spans="19:19">
      <c r="S227" s="40" t="s">
        <v>5</v>
      </c>
    </row>
    <row r="228" spans="19:19">
      <c r="S228" s="40" t="s">
        <v>5</v>
      </c>
    </row>
    <row r="229" spans="19:19">
      <c r="S229" s="40" t="s">
        <v>5</v>
      </c>
    </row>
    <row r="230" spans="19:19">
      <c r="S230" s="40" t="s">
        <v>5</v>
      </c>
    </row>
    <row r="231" spans="19:19">
      <c r="S231" s="40" t="s">
        <v>5</v>
      </c>
    </row>
    <row r="232" spans="19:19">
      <c r="S232" s="40" t="s">
        <v>5</v>
      </c>
    </row>
    <row r="233" spans="19:19">
      <c r="S233" s="40" t="s">
        <v>5</v>
      </c>
    </row>
    <row r="234" spans="19:19">
      <c r="S234" s="40" t="s">
        <v>5</v>
      </c>
    </row>
    <row r="235" spans="19:19">
      <c r="S235" s="40" t="s">
        <v>5</v>
      </c>
    </row>
    <row r="236" spans="19:19">
      <c r="S236" s="40" t="s">
        <v>5</v>
      </c>
    </row>
    <row r="237" spans="19:19">
      <c r="S237" s="40" t="s">
        <v>5</v>
      </c>
    </row>
    <row r="238" spans="19:19">
      <c r="S238" s="40" t="s">
        <v>5</v>
      </c>
    </row>
    <row r="239" spans="19:19">
      <c r="S239" s="40" t="s">
        <v>5</v>
      </c>
    </row>
    <row r="240" spans="19:19">
      <c r="S240" s="40" t="s">
        <v>5</v>
      </c>
    </row>
    <row r="241" spans="19:19">
      <c r="S241" s="40" t="s">
        <v>5</v>
      </c>
    </row>
    <row r="242" spans="19:19">
      <c r="S242" s="40" t="s">
        <v>5</v>
      </c>
    </row>
    <row r="243" spans="19:19">
      <c r="S243" s="40" t="s">
        <v>5</v>
      </c>
    </row>
    <row r="244" spans="19:19">
      <c r="S244" s="40" t="s">
        <v>5</v>
      </c>
    </row>
    <row r="245" spans="19:19">
      <c r="S245" s="40" t="s">
        <v>5</v>
      </c>
    </row>
    <row r="246" spans="19:19">
      <c r="S246" s="40" t="s">
        <v>5</v>
      </c>
    </row>
    <row r="247" spans="19:19">
      <c r="S247" s="40" t="s">
        <v>5</v>
      </c>
    </row>
    <row r="248" spans="19:19">
      <c r="S248" s="40" t="s">
        <v>5</v>
      </c>
    </row>
    <row r="249" spans="19:19">
      <c r="S249" s="40" t="s">
        <v>5</v>
      </c>
    </row>
    <row r="250" spans="19:19">
      <c r="S250" s="40" t="s">
        <v>5</v>
      </c>
    </row>
    <row r="251" spans="19:19">
      <c r="S251" s="40" t="s">
        <v>5</v>
      </c>
    </row>
    <row r="252" spans="19:19">
      <c r="S252" s="40" t="s">
        <v>5</v>
      </c>
    </row>
    <row r="253" spans="19:19">
      <c r="S253" s="40" t="s">
        <v>5</v>
      </c>
    </row>
    <row r="254" spans="19:19">
      <c r="S254" s="40" t="s">
        <v>5</v>
      </c>
    </row>
    <row r="255" spans="19:19">
      <c r="S255" s="40" t="s">
        <v>5</v>
      </c>
    </row>
    <row r="256" spans="19:19">
      <c r="S256" s="40" t="s">
        <v>5</v>
      </c>
    </row>
    <row r="257" spans="19:19">
      <c r="S257" s="40" t="s">
        <v>5</v>
      </c>
    </row>
    <row r="258" spans="19:19">
      <c r="S258" s="40" t="s">
        <v>5</v>
      </c>
    </row>
    <row r="259" spans="19:19">
      <c r="S259" s="40" t="s">
        <v>5</v>
      </c>
    </row>
    <row r="260" spans="19:19">
      <c r="S260" s="40" t="s">
        <v>5</v>
      </c>
    </row>
    <row r="261" spans="19:19">
      <c r="S261" s="40" t="s">
        <v>5</v>
      </c>
    </row>
    <row r="262" spans="19:19">
      <c r="S262" s="40" t="s">
        <v>5</v>
      </c>
    </row>
    <row r="263" spans="19:19">
      <c r="S263" s="40" t="s">
        <v>5</v>
      </c>
    </row>
    <row r="264" spans="19:19">
      <c r="S264" s="40" t="s">
        <v>5</v>
      </c>
    </row>
    <row r="265" spans="19:19">
      <c r="S265" s="40" t="s">
        <v>5</v>
      </c>
    </row>
    <row r="266" spans="19:19">
      <c r="S266" s="40" t="s">
        <v>5</v>
      </c>
    </row>
    <row r="267" spans="19:19">
      <c r="S267" s="40" t="s">
        <v>5</v>
      </c>
    </row>
    <row r="268" spans="19:19">
      <c r="S268" s="40" t="s">
        <v>5</v>
      </c>
    </row>
    <row r="269" spans="19:19">
      <c r="S269" s="40" t="s">
        <v>5</v>
      </c>
    </row>
    <row r="270" spans="19:19">
      <c r="S270" s="40" t="s">
        <v>5</v>
      </c>
    </row>
    <row r="271" spans="19:19">
      <c r="S271" s="40" t="s">
        <v>5</v>
      </c>
    </row>
    <row r="272" spans="19:19">
      <c r="S272" s="40" t="s">
        <v>5</v>
      </c>
    </row>
    <row r="273" spans="19:19">
      <c r="S273" s="40" t="s">
        <v>5</v>
      </c>
    </row>
    <row r="274" spans="19:19">
      <c r="S274" s="40" t="s">
        <v>5</v>
      </c>
    </row>
    <row r="275" spans="19:19">
      <c r="S275" s="40" t="s">
        <v>5</v>
      </c>
    </row>
    <row r="276" spans="19:19">
      <c r="S276" s="40" t="s">
        <v>5</v>
      </c>
    </row>
    <row r="277" spans="19:19">
      <c r="S277" s="40" t="s">
        <v>5</v>
      </c>
    </row>
    <row r="278" spans="19:19">
      <c r="S278" s="40" t="s">
        <v>5</v>
      </c>
    </row>
    <row r="279" spans="19:19">
      <c r="S279" s="40" t="s">
        <v>5</v>
      </c>
    </row>
    <row r="280" spans="19:19">
      <c r="S280" s="40" t="s">
        <v>5</v>
      </c>
    </row>
    <row r="281" spans="19:19">
      <c r="S281" s="40" t="s">
        <v>5</v>
      </c>
    </row>
    <row r="282" spans="19:19">
      <c r="S282" s="40" t="s">
        <v>5</v>
      </c>
    </row>
    <row r="283" spans="19:19">
      <c r="S283" s="40" t="s">
        <v>5</v>
      </c>
    </row>
    <row r="284" spans="19:19">
      <c r="S284" s="40" t="s">
        <v>5</v>
      </c>
    </row>
    <row r="285" spans="19:19">
      <c r="S285" s="40" t="s">
        <v>5</v>
      </c>
    </row>
    <row r="286" spans="19:19">
      <c r="S286" s="40" t="s">
        <v>5</v>
      </c>
    </row>
    <row r="287" spans="19:19">
      <c r="S287" s="40" t="s">
        <v>5</v>
      </c>
    </row>
    <row r="288" spans="19:19">
      <c r="S288" s="40" t="s">
        <v>5</v>
      </c>
    </row>
    <row r="289" spans="19:19">
      <c r="S289" s="40" t="s">
        <v>5</v>
      </c>
    </row>
    <row r="290" spans="19:19">
      <c r="S290" s="40" t="s">
        <v>5</v>
      </c>
    </row>
    <row r="291" spans="19:19">
      <c r="S291" s="40" t="s">
        <v>5</v>
      </c>
    </row>
    <row r="292" spans="19:19">
      <c r="S292" s="40" t="s">
        <v>5</v>
      </c>
    </row>
    <row r="293" spans="19:19">
      <c r="S293" s="40" t="s">
        <v>5</v>
      </c>
    </row>
    <row r="294" spans="19:19">
      <c r="S294" s="40" t="s">
        <v>5</v>
      </c>
    </row>
    <row r="295" spans="19:19">
      <c r="S295" s="40" t="s">
        <v>5</v>
      </c>
    </row>
    <row r="296" spans="19:19">
      <c r="S296" s="40" t="s">
        <v>5</v>
      </c>
    </row>
    <row r="297" spans="19:19">
      <c r="S297" s="40" t="s">
        <v>5</v>
      </c>
    </row>
    <row r="298" spans="19:19">
      <c r="S298" s="40" t="s">
        <v>5</v>
      </c>
    </row>
    <row r="299" spans="19:19">
      <c r="S299" s="40" t="s">
        <v>5</v>
      </c>
    </row>
    <row r="300" spans="19:19">
      <c r="S300" s="40" t="s">
        <v>5</v>
      </c>
    </row>
    <row r="301" spans="19:19">
      <c r="S301" s="40" t="s">
        <v>5</v>
      </c>
    </row>
    <row r="302" spans="19:19">
      <c r="S302" s="40" t="s">
        <v>5</v>
      </c>
    </row>
    <row r="303" spans="19:19">
      <c r="S303" s="40" t="s">
        <v>5</v>
      </c>
    </row>
    <row r="304" spans="19:19">
      <c r="S304" s="40" t="s">
        <v>5</v>
      </c>
    </row>
    <row r="305" spans="19:19">
      <c r="S305" s="40" t="s">
        <v>5</v>
      </c>
    </row>
    <row r="306" spans="19:19">
      <c r="S306" s="40" t="s">
        <v>5</v>
      </c>
    </row>
    <row r="307" spans="19:19">
      <c r="S307" s="40" t="s">
        <v>5</v>
      </c>
    </row>
    <row r="308" spans="19:19">
      <c r="S308" s="40" t="s">
        <v>5</v>
      </c>
    </row>
    <row r="309" spans="19:19">
      <c r="S309" s="40" t="s">
        <v>5</v>
      </c>
    </row>
    <row r="310" spans="19:19">
      <c r="S310" s="40" t="s">
        <v>5</v>
      </c>
    </row>
    <row r="311" spans="19:19">
      <c r="S311" s="40" t="s">
        <v>5</v>
      </c>
    </row>
    <row r="312" spans="19:19">
      <c r="S312" s="40" t="s">
        <v>5</v>
      </c>
    </row>
    <row r="313" spans="19:19">
      <c r="S313" s="40" t="s">
        <v>5</v>
      </c>
    </row>
    <row r="314" spans="19:19">
      <c r="S314" s="40" t="s">
        <v>5</v>
      </c>
    </row>
    <row r="315" spans="19:19">
      <c r="S315" s="40" t="s">
        <v>5</v>
      </c>
    </row>
    <row r="316" spans="19:19">
      <c r="S316" s="40" t="s">
        <v>5</v>
      </c>
    </row>
    <row r="317" spans="19:19">
      <c r="S317" s="40" t="s">
        <v>5</v>
      </c>
    </row>
    <row r="318" spans="19:19">
      <c r="S318" s="40" t="s">
        <v>5</v>
      </c>
    </row>
    <row r="319" spans="19:19">
      <c r="S319" s="40" t="s">
        <v>5</v>
      </c>
    </row>
    <row r="320" spans="19:19">
      <c r="S320" s="40" t="s">
        <v>5</v>
      </c>
    </row>
    <row r="321" spans="19:19">
      <c r="S321" s="40" t="s">
        <v>5</v>
      </c>
    </row>
    <row r="322" spans="19:19">
      <c r="S322" s="40" t="s">
        <v>5</v>
      </c>
    </row>
    <row r="323" spans="19:19">
      <c r="S323" s="40" t="s">
        <v>5</v>
      </c>
    </row>
    <row r="324" spans="19:19">
      <c r="S324" s="40" t="s">
        <v>5</v>
      </c>
    </row>
    <row r="325" spans="19:19">
      <c r="S325" s="40" t="s">
        <v>5</v>
      </c>
    </row>
    <row r="326" spans="19:19">
      <c r="S326" s="40" t="s">
        <v>5</v>
      </c>
    </row>
    <row r="327" spans="19:19">
      <c r="S327" s="40" t="s">
        <v>5</v>
      </c>
    </row>
    <row r="328" spans="19:19">
      <c r="S328" s="40" t="s">
        <v>5</v>
      </c>
    </row>
    <row r="329" spans="19:19">
      <c r="S329" s="40" t="s">
        <v>5</v>
      </c>
    </row>
    <row r="330" spans="19:19">
      <c r="S330" s="40" t="s">
        <v>5</v>
      </c>
    </row>
    <row r="331" spans="19:19">
      <c r="S331" s="40" t="s">
        <v>5</v>
      </c>
    </row>
    <row r="332" spans="19:19">
      <c r="S332" s="40" t="s">
        <v>5</v>
      </c>
    </row>
    <row r="333" spans="19:19">
      <c r="S333" s="40" t="s">
        <v>5</v>
      </c>
    </row>
    <row r="334" spans="19:19">
      <c r="S334" s="40" t="s">
        <v>5</v>
      </c>
    </row>
    <row r="335" spans="19:19">
      <c r="S335" s="40" t="s">
        <v>5</v>
      </c>
    </row>
    <row r="336" spans="19:19">
      <c r="S336" s="40" t="s">
        <v>5</v>
      </c>
    </row>
    <row r="337" spans="19:19">
      <c r="S337" s="40" t="s">
        <v>5</v>
      </c>
    </row>
    <row r="338" spans="19:19">
      <c r="S338" s="40" t="s">
        <v>5</v>
      </c>
    </row>
    <row r="339" spans="19:19">
      <c r="S339" s="40" t="s">
        <v>5</v>
      </c>
    </row>
    <row r="340" spans="19:19">
      <c r="S340" s="40" t="s">
        <v>5</v>
      </c>
    </row>
    <row r="341" spans="19:19">
      <c r="S341" s="40" t="s">
        <v>5</v>
      </c>
    </row>
    <row r="342" spans="19:19">
      <c r="S342" s="40" t="s">
        <v>5</v>
      </c>
    </row>
    <row r="343" spans="19:19">
      <c r="S343" s="40" t="s">
        <v>5</v>
      </c>
    </row>
    <row r="344" spans="19:19">
      <c r="S344" s="40" t="s">
        <v>5</v>
      </c>
    </row>
    <row r="345" spans="19:19">
      <c r="S345" s="40" t="s">
        <v>5</v>
      </c>
    </row>
    <row r="346" spans="19:19">
      <c r="S346" s="40" t="s">
        <v>5</v>
      </c>
    </row>
    <row r="347" spans="19:19">
      <c r="S347" s="40" t="s">
        <v>5</v>
      </c>
    </row>
    <row r="348" spans="19:19">
      <c r="S348" s="40" t="s">
        <v>5</v>
      </c>
    </row>
    <row r="349" spans="19:19">
      <c r="S349" s="40" t="s">
        <v>5</v>
      </c>
    </row>
    <row r="350" spans="19:19">
      <c r="S350" s="40" t="s">
        <v>5</v>
      </c>
    </row>
    <row r="351" spans="19:19">
      <c r="S351" s="40" t="s">
        <v>5</v>
      </c>
    </row>
    <row r="352" spans="19:19">
      <c r="S352" s="40" t="s">
        <v>5</v>
      </c>
    </row>
    <row r="353" spans="19:19">
      <c r="S353" s="40" t="s">
        <v>5</v>
      </c>
    </row>
    <row r="354" spans="19:19">
      <c r="S354" s="40" t="s">
        <v>5</v>
      </c>
    </row>
    <row r="355" spans="19:19">
      <c r="S355" s="40" t="s">
        <v>5</v>
      </c>
    </row>
    <row r="356" spans="19:19">
      <c r="S356" s="40" t="s">
        <v>5</v>
      </c>
    </row>
    <row r="357" spans="19:19">
      <c r="S357" s="40" t="s">
        <v>5</v>
      </c>
    </row>
    <row r="358" spans="19:19">
      <c r="S358" s="40" t="s">
        <v>5</v>
      </c>
    </row>
    <row r="359" spans="19:19">
      <c r="S359" s="40" t="s">
        <v>5</v>
      </c>
    </row>
    <row r="360" spans="19:19">
      <c r="S360" s="40" t="s">
        <v>5</v>
      </c>
    </row>
    <row r="361" spans="19:19">
      <c r="S361" s="40" t="s">
        <v>5</v>
      </c>
    </row>
    <row r="362" spans="19:19">
      <c r="S362" s="40" t="s">
        <v>5</v>
      </c>
    </row>
    <row r="363" spans="19:19">
      <c r="S363" s="40" t="s">
        <v>5</v>
      </c>
    </row>
    <row r="364" spans="19:19">
      <c r="S364" s="40" t="s">
        <v>5</v>
      </c>
    </row>
    <row r="365" spans="19:19">
      <c r="S365" s="40" t="s">
        <v>5</v>
      </c>
    </row>
    <row r="366" spans="19:19">
      <c r="S366" s="40" t="s">
        <v>5</v>
      </c>
    </row>
    <row r="367" spans="19:19">
      <c r="S367" s="40" t="s">
        <v>5</v>
      </c>
    </row>
    <row r="368" spans="19:19">
      <c r="S368" s="40" t="s">
        <v>5</v>
      </c>
    </row>
    <row r="369" spans="19:19">
      <c r="S369" s="40" t="s">
        <v>5</v>
      </c>
    </row>
    <row r="370" spans="19:19">
      <c r="S370" s="40" t="s">
        <v>5</v>
      </c>
    </row>
    <row r="371" spans="19:19">
      <c r="S371" s="40" t="s">
        <v>5</v>
      </c>
    </row>
    <row r="372" spans="19:19">
      <c r="S372" s="40" t="s">
        <v>5</v>
      </c>
    </row>
    <row r="373" spans="19:19">
      <c r="S373" s="40" t="s">
        <v>5</v>
      </c>
    </row>
    <row r="374" spans="19:19">
      <c r="S374" s="40" t="s">
        <v>5</v>
      </c>
    </row>
    <row r="375" spans="19:19">
      <c r="S375" s="40" t="s">
        <v>5</v>
      </c>
    </row>
    <row r="376" spans="19:19">
      <c r="S376" s="40" t="s">
        <v>5</v>
      </c>
    </row>
    <row r="377" spans="19:19">
      <c r="S377" s="40" t="s">
        <v>5</v>
      </c>
    </row>
    <row r="378" spans="19:19">
      <c r="S378" s="40" t="s">
        <v>5</v>
      </c>
    </row>
    <row r="379" spans="19:19">
      <c r="S379" s="40" t="s">
        <v>5</v>
      </c>
    </row>
    <row r="380" spans="19:19">
      <c r="S380" s="40" t="s">
        <v>5</v>
      </c>
    </row>
    <row r="381" spans="19:19">
      <c r="S381" s="40" t="s">
        <v>5</v>
      </c>
    </row>
    <row r="382" spans="19:19">
      <c r="S382" s="40" t="s">
        <v>5</v>
      </c>
    </row>
    <row r="383" spans="19:19">
      <c r="S383" s="40" t="s">
        <v>5</v>
      </c>
    </row>
    <row r="384" spans="19:19">
      <c r="S384" s="40" t="s">
        <v>5</v>
      </c>
    </row>
    <row r="385" spans="19:19">
      <c r="S385" s="40" t="s">
        <v>5</v>
      </c>
    </row>
    <row r="386" spans="19:19">
      <c r="S386" s="40" t="s">
        <v>5</v>
      </c>
    </row>
    <row r="387" spans="19:19">
      <c r="S387" s="40" t="s">
        <v>5</v>
      </c>
    </row>
    <row r="388" spans="19:19">
      <c r="S388" s="40" t="s">
        <v>5</v>
      </c>
    </row>
    <row r="389" spans="19:19">
      <c r="S389" s="40" t="s">
        <v>5</v>
      </c>
    </row>
    <row r="390" spans="19:19">
      <c r="S390" s="40" t="s">
        <v>5</v>
      </c>
    </row>
    <row r="391" spans="19:19">
      <c r="S391" s="40" t="s">
        <v>5</v>
      </c>
    </row>
    <row r="392" spans="19:19">
      <c r="S392" s="40" t="s">
        <v>5</v>
      </c>
    </row>
    <row r="393" spans="19:19">
      <c r="S393" s="40" t="s">
        <v>5</v>
      </c>
    </row>
    <row r="394" spans="19:19">
      <c r="S394" s="40" t="s">
        <v>5</v>
      </c>
    </row>
    <row r="395" spans="19:19">
      <c r="S395" s="40" t="s">
        <v>5</v>
      </c>
    </row>
    <row r="396" spans="19:19">
      <c r="S396" s="40" t="s">
        <v>5</v>
      </c>
    </row>
    <row r="397" spans="19:19">
      <c r="S397" s="40" t="s">
        <v>5</v>
      </c>
    </row>
    <row r="398" spans="19:19">
      <c r="S398" s="40" t="s">
        <v>5</v>
      </c>
    </row>
    <row r="399" spans="19:19">
      <c r="S399" s="40" t="s">
        <v>5</v>
      </c>
    </row>
    <row r="400" spans="19:19">
      <c r="S400" s="40" t="s">
        <v>5</v>
      </c>
    </row>
    <row r="401" spans="19:19">
      <c r="S401" s="40" t="s">
        <v>5</v>
      </c>
    </row>
    <row r="402" spans="19:19">
      <c r="S402" s="40" t="s">
        <v>5</v>
      </c>
    </row>
    <row r="403" spans="19:19">
      <c r="S403" s="40" t="s">
        <v>5</v>
      </c>
    </row>
    <row r="404" spans="19:19">
      <c r="S404" s="40" t="s">
        <v>5</v>
      </c>
    </row>
    <row r="405" spans="19:19">
      <c r="S405" s="40" t="s">
        <v>5</v>
      </c>
    </row>
    <row r="406" spans="19:19">
      <c r="S406" s="40" t="s">
        <v>5</v>
      </c>
    </row>
    <row r="407" spans="19:19">
      <c r="S407" s="40" t="s">
        <v>5</v>
      </c>
    </row>
    <row r="408" spans="19:19">
      <c r="S408" s="40" t="s">
        <v>5</v>
      </c>
    </row>
    <row r="409" spans="19:19">
      <c r="S409" s="40" t="s">
        <v>5</v>
      </c>
    </row>
    <row r="410" spans="19:19">
      <c r="S410" s="40" t="s">
        <v>5</v>
      </c>
    </row>
    <row r="411" spans="19:19">
      <c r="S411" s="40" t="s">
        <v>5</v>
      </c>
    </row>
    <row r="412" spans="19:19">
      <c r="S412" s="40" t="s">
        <v>5</v>
      </c>
    </row>
    <row r="413" spans="19:19">
      <c r="S413" s="40" t="s">
        <v>5</v>
      </c>
    </row>
    <row r="414" spans="19:19">
      <c r="S414" s="40" t="s">
        <v>5</v>
      </c>
    </row>
    <row r="415" spans="19:19">
      <c r="S415" s="40" t="s">
        <v>5</v>
      </c>
    </row>
    <row r="416" spans="19:19">
      <c r="S416" s="40" t="s">
        <v>5</v>
      </c>
    </row>
    <row r="417" spans="19:19">
      <c r="S417" s="40" t="s">
        <v>5</v>
      </c>
    </row>
    <row r="418" spans="19:19">
      <c r="S418" s="40" t="s">
        <v>5</v>
      </c>
    </row>
    <row r="419" spans="19:19">
      <c r="S419" s="40" t="s">
        <v>5</v>
      </c>
    </row>
    <row r="420" spans="19:19">
      <c r="S420" s="40" t="s">
        <v>5</v>
      </c>
    </row>
    <row r="421" spans="19:19">
      <c r="S421" s="40" t="s">
        <v>5</v>
      </c>
    </row>
    <row r="422" spans="19:19">
      <c r="S422" s="40" t="s">
        <v>5</v>
      </c>
    </row>
    <row r="423" spans="19:19">
      <c r="S423" s="40" t="s">
        <v>5</v>
      </c>
    </row>
    <row r="424" spans="19:19">
      <c r="S424" s="40" t="s">
        <v>5</v>
      </c>
    </row>
    <row r="425" spans="19:19">
      <c r="S425" s="40" t="s">
        <v>5</v>
      </c>
    </row>
    <row r="426" spans="19:19">
      <c r="S426" s="40" t="s">
        <v>5</v>
      </c>
    </row>
    <row r="427" spans="19:19">
      <c r="S427" s="40" t="s">
        <v>5</v>
      </c>
    </row>
    <row r="428" spans="19:19">
      <c r="S428" s="40" t="s">
        <v>5</v>
      </c>
    </row>
    <row r="429" spans="19:19">
      <c r="S429" s="40" t="s">
        <v>5</v>
      </c>
    </row>
    <row r="430" spans="19:19">
      <c r="S430" s="40" t="s">
        <v>5</v>
      </c>
    </row>
    <row r="431" spans="19:19">
      <c r="S431" s="40" t="s">
        <v>5</v>
      </c>
    </row>
    <row r="432" spans="19:19">
      <c r="S432" s="40" t="s">
        <v>5</v>
      </c>
    </row>
    <row r="433" spans="19:19">
      <c r="S433" s="40" t="s">
        <v>5</v>
      </c>
    </row>
    <row r="434" spans="19:19">
      <c r="S434" s="40" t="s">
        <v>5</v>
      </c>
    </row>
    <row r="435" spans="19:19">
      <c r="S435" s="40" t="s">
        <v>5</v>
      </c>
    </row>
    <row r="436" spans="19:19">
      <c r="S436" s="40" t="s">
        <v>5</v>
      </c>
    </row>
    <row r="437" spans="19:19">
      <c r="S437" s="40" t="s">
        <v>5</v>
      </c>
    </row>
    <row r="438" spans="19:19">
      <c r="S438" s="40" t="s">
        <v>5</v>
      </c>
    </row>
    <row r="439" spans="19:19">
      <c r="S439" s="40" t="s">
        <v>5</v>
      </c>
    </row>
    <row r="440" spans="19:19">
      <c r="S440" s="40" t="s">
        <v>5</v>
      </c>
    </row>
    <row r="441" spans="19:19">
      <c r="S441" s="40" t="s">
        <v>5</v>
      </c>
    </row>
    <row r="442" spans="19:19">
      <c r="S442" s="40" t="s">
        <v>5</v>
      </c>
    </row>
    <row r="443" spans="19:19">
      <c r="S443" s="40" t="s">
        <v>5</v>
      </c>
    </row>
    <row r="444" spans="19:19">
      <c r="S444" s="40" t="s">
        <v>5</v>
      </c>
    </row>
    <row r="445" spans="19:19">
      <c r="S445" s="40" t="s">
        <v>5</v>
      </c>
    </row>
    <row r="446" spans="19:19">
      <c r="S446" s="40" t="s">
        <v>5</v>
      </c>
    </row>
    <row r="447" spans="19:19">
      <c r="S447" s="40" t="s">
        <v>5</v>
      </c>
    </row>
    <row r="448" spans="19:19">
      <c r="S448" s="40" t="s">
        <v>5</v>
      </c>
    </row>
    <row r="449" spans="19:19">
      <c r="S449" s="40" t="s">
        <v>5</v>
      </c>
    </row>
    <row r="450" spans="19:19">
      <c r="S450" s="40" t="s">
        <v>5</v>
      </c>
    </row>
    <row r="451" spans="19:19">
      <c r="S451" s="40" t="s">
        <v>5</v>
      </c>
    </row>
    <row r="452" spans="19:19">
      <c r="S452" s="40" t="s">
        <v>5</v>
      </c>
    </row>
    <row r="453" spans="19:19">
      <c r="S453" s="40" t="s">
        <v>5</v>
      </c>
    </row>
    <row r="454" spans="19:19">
      <c r="S454" s="40" t="s">
        <v>5</v>
      </c>
    </row>
    <row r="455" spans="19:19">
      <c r="S455" s="40" t="s">
        <v>5</v>
      </c>
    </row>
    <row r="456" spans="19:19">
      <c r="S456" s="40" t="s">
        <v>5</v>
      </c>
    </row>
    <row r="457" spans="19:19">
      <c r="S457" s="40" t="s">
        <v>5</v>
      </c>
    </row>
    <row r="458" spans="19:19">
      <c r="S458" s="40" t="s">
        <v>5</v>
      </c>
    </row>
    <row r="459" spans="19:19">
      <c r="S459" s="40" t="s">
        <v>5</v>
      </c>
    </row>
    <row r="460" spans="19:19">
      <c r="S460" s="40" t="s">
        <v>5</v>
      </c>
    </row>
    <row r="461" spans="19:19">
      <c r="S461" s="40" t="s">
        <v>5</v>
      </c>
    </row>
    <row r="462" spans="19:19">
      <c r="S462" s="40" t="s">
        <v>5</v>
      </c>
    </row>
    <row r="463" spans="19:19">
      <c r="S463" s="40" t="s">
        <v>5</v>
      </c>
    </row>
    <row r="464" spans="19:19">
      <c r="S464" s="40" t="s">
        <v>5</v>
      </c>
    </row>
    <row r="465" spans="19:19">
      <c r="S465" s="40" t="s">
        <v>5</v>
      </c>
    </row>
    <row r="466" spans="19:19">
      <c r="S466" s="40" t="s">
        <v>5</v>
      </c>
    </row>
    <row r="467" spans="19:19">
      <c r="S467" s="40" t="s">
        <v>5</v>
      </c>
    </row>
    <row r="468" spans="19:19">
      <c r="S468" s="40" t="s">
        <v>5</v>
      </c>
    </row>
    <row r="469" spans="19:19">
      <c r="S469" s="40" t="s">
        <v>5</v>
      </c>
    </row>
    <row r="470" spans="19:19">
      <c r="S470" s="40" t="s">
        <v>5</v>
      </c>
    </row>
    <row r="471" spans="19:19">
      <c r="S471" s="40" t="s">
        <v>5</v>
      </c>
    </row>
    <row r="472" spans="19:19">
      <c r="S472" s="40" t="s">
        <v>5</v>
      </c>
    </row>
    <row r="473" spans="19:19">
      <c r="S473" s="40" t="s">
        <v>5</v>
      </c>
    </row>
    <row r="474" spans="19:19">
      <c r="S474" s="40" t="s">
        <v>5</v>
      </c>
    </row>
    <row r="475" spans="19:19">
      <c r="S475" s="40" t="s">
        <v>5</v>
      </c>
    </row>
    <row r="476" spans="19:19">
      <c r="S476" s="40" t="s">
        <v>5</v>
      </c>
    </row>
    <row r="477" spans="19:19">
      <c r="S477" s="40" t="s">
        <v>5</v>
      </c>
    </row>
    <row r="478" spans="19:19">
      <c r="S478" s="40" t="s">
        <v>5</v>
      </c>
    </row>
    <row r="479" spans="19:19">
      <c r="S479" s="40" t="s">
        <v>5</v>
      </c>
    </row>
    <row r="480" spans="19:19">
      <c r="S480" s="40" t="s">
        <v>5</v>
      </c>
    </row>
    <row r="481" spans="19:19">
      <c r="S481" s="40" t="s">
        <v>5</v>
      </c>
    </row>
    <row r="482" spans="19:19">
      <c r="S482" s="40" t="s">
        <v>5</v>
      </c>
    </row>
    <row r="483" spans="19:19">
      <c r="S483" s="40" t="s">
        <v>5</v>
      </c>
    </row>
    <row r="484" spans="19:19">
      <c r="S484" s="40" t="s">
        <v>5</v>
      </c>
    </row>
    <row r="485" spans="19:19">
      <c r="S485" s="40" t="s">
        <v>5</v>
      </c>
    </row>
    <row r="486" spans="19:19">
      <c r="S486" s="40" t="s">
        <v>5</v>
      </c>
    </row>
    <row r="487" spans="19:19">
      <c r="S487" s="40" t="s">
        <v>5</v>
      </c>
    </row>
    <row r="488" spans="19:19">
      <c r="S488" s="40" t="s">
        <v>5</v>
      </c>
    </row>
    <row r="489" spans="19:19">
      <c r="S489" s="40" t="s">
        <v>5</v>
      </c>
    </row>
    <row r="490" spans="19:19">
      <c r="S490" s="40" t="s">
        <v>5</v>
      </c>
    </row>
    <row r="491" spans="19:19">
      <c r="S491" s="40" t="s">
        <v>5</v>
      </c>
    </row>
    <row r="492" spans="19:19">
      <c r="S492" s="40" t="s">
        <v>5</v>
      </c>
    </row>
    <row r="493" spans="19:19">
      <c r="S493" s="40" t="s">
        <v>5</v>
      </c>
    </row>
    <row r="494" spans="19:19">
      <c r="S494" s="40" t="s">
        <v>5</v>
      </c>
    </row>
    <row r="495" spans="19:19">
      <c r="S495" s="40" t="s">
        <v>5</v>
      </c>
    </row>
    <row r="496" spans="19:19">
      <c r="S496" s="40" t="s">
        <v>5</v>
      </c>
    </row>
    <row r="497" spans="19:19">
      <c r="S497" s="40" t="s">
        <v>5</v>
      </c>
    </row>
    <row r="498" spans="19:19">
      <c r="S498" s="40" t="s">
        <v>5</v>
      </c>
    </row>
    <row r="499" spans="19:19">
      <c r="S499" s="40" t="s">
        <v>5</v>
      </c>
    </row>
    <row r="500" spans="19:19">
      <c r="S500" s="40" t="s">
        <v>5</v>
      </c>
    </row>
    <row r="501" spans="19:19">
      <c r="S501" s="40" t="s">
        <v>5</v>
      </c>
    </row>
    <row r="502" spans="19:19">
      <c r="S502" s="40" t="s">
        <v>5</v>
      </c>
    </row>
    <row r="503" spans="19:19">
      <c r="S503" s="40" t="s">
        <v>5</v>
      </c>
    </row>
    <row r="504" spans="19:19">
      <c r="S504" s="40" t="s">
        <v>5</v>
      </c>
    </row>
    <row r="505" spans="19:19">
      <c r="S505" s="40" t="s">
        <v>5</v>
      </c>
    </row>
    <row r="506" spans="19:19">
      <c r="S506" s="40" t="s">
        <v>5</v>
      </c>
    </row>
    <row r="507" spans="19:19">
      <c r="S507" s="40" t="s">
        <v>5</v>
      </c>
    </row>
    <row r="508" spans="19:19">
      <c r="S508" s="40" t="s">
        <v>5</v>
      </c>
    </row>
    <row r="509" spans="19:19">
      <c r="S509" s="40" t="s">
        <v>5</v>
      </c>
    </row>
    <row r="510" spans="19:19">
      <c r="S510" s="40" t="s">
        <v>5</v>
      </c>
    </row>
    <row r="511" spans="19:19">
      <c r="S511" s="40" t="s">
        <v>5</v>
      </c>
    </row>
    <row r="512" spans="19:19">
      <c r="S512" s="40" t="s">
        <v>5</v>
      </c>
    </row>
    <row r="513" spans="19:19">
      <c r="S513" s="40" t="s">
        <v>5</v>
      </c>
    </row>
    <row r="514" spans="19:19">
      <c r="S514" s="40" t="s">
        <v>5</v>
      </c>
    </row>
    <row r="515" spans="19:19">
      <c r="S515" s="40" t="s">
        <v>5</v>
      </c>
    </row>
    <row r="516" spans="19:19">
      <c r="S516" s="40" t="s">
        <v>5</v>
      </c>
    </row>
    <row r="517" spans="19:19">
      <c r="S517" s="40" t="s">
        <v>5</v>
      </c>
    </row>
    <row r="518" spans="19:19">
      <c r="S518" s="40" t="s">
        <v>5</v>
      </c>
    </row>
    <row r="519" spans="19:19">
      <c r="S519" s="40" t="s">
        <v>5</v>
      </c>
    </row>
    <row r="520" spans="19:19">
      <c r="S520" s="40" t="s">
        <v>5</v>
      </c>
    </row>
    <row r="521" spans="19:19">
      <c r="S521" s="40" t="s">
        <v>5</v>
      </c>
    </row>
    <row r="522" spans="19:19">
      <c r="S522" s="40" t="s">
        <v>5</v>
      </c>
    </row>
    <row r="523" spans="19:19">
      <c r="S523" s="40" t="s">
        <v>5</v>
      </c>
    </row>
    <row r="524" spans="19:19">
      <c r="S524" s="40" t="s">
        <v>5</v>
      </c>
    </row>
    <row r="525" spans="19:19">
      <c r="S525" s="40" t="s">
        <v>5</v>
      </c>
    </row>
    <row r="526" spans="19:19">
      <c r="S526" s="40" t="s">
        <v>5</v>
      </c>
    </row>
    <row r="527" spans="19:19">
      <c r="S527" s="40" t="s">
        <v>5</v>
      </c>
    </row>
    <row r="528" spans="19:19">
      <c r="S528" s="40" t="s">
        <v>5</v>
      </c>
    </row>
    <row r="529" spans="19:19">
      <c r="S529" s="40" t="s">
        <v>5</v>
      </c>
    </row>
    <row r="530" spans="19:19">
      <c r="S530" s="40" t="s">
        <v>5</v>
      </c>
    </row>
    <row r="531" spans="19:19">
      <c r="S531" s="40" t="s">
        <v>5</v>
      </c>
    </row>
    <row r="532" spans="19:19">
      <c r="S532" s="40" t="s">
        <v>5</v>
      </c>
    </row>
    <row r="533" spans="19:19">
      <c r="S533" s="40" t="s">
        <v>5</v>
      </c>
    </row>
    <row r="534" spans="19:19">
      <c r="S534" s="40" t="s">
        <v>5</v>
      </c>
    </row>
    <row r="535" spans="19:19">
      <c r="S535" s="40" t="s">
        <v>5</v>
      </c>
    </row>
    <row r="536" spans="19:19">
      <c r="S536" s="40" t="s">
        <v>5</v>
      </c>
    </row>
    <row r="537" spans="19:19">
      <c r="S537" s="40" t="s">
        <v>5</v>
      </c>
    </row>
    <row r="538" spans="19:19">
      <c r="S538" s="40" t="s">
        <v>5</v>
      </c>
    </row>
    <row r="539" spans="19:19">
      <c r="S539" s="40" t="s">
        <v>5</v>
      </c>
    </row>
    <row r="540" spans="19:19">
      <c r="S540" s="40" t="s">
        <v>5</v>
      </c>
    </row>
    <row r="541" spans="19:19">
      <c r="S541" s="40" t="s">
        <v>5</v>
      </c>
    </row>
    <row r="542" spans="19:19">
      <c r="S542" s="40" t="s">
        <v>5</v>
      </c>
    </row>
    <row r="543" spans="19:19">
      <c r="S543" s="40" t="s">
        <v>5</v>
      </c>
    </row>
    <row r="544" spans="19:19">
      <c r="S544" s="40" t="s">
        <v>5</v>
      </c>
    </row>
    <row r="545" spans="19:19">
      <c r="S545" s="40" t="s">
        <v>5</v>
      </c>
    </row>
    <row r="546" spans="19:19">
      <c r="S546" s="40" t="s">
        <v>5</v>
      </c>
    </row>
    <row r="547" spans="19:19">
      <c r="S547" s="40" t="s">
        <v>5</v>
      </c>
    </row>
    <row r="548" spans="19:19">
      <c r="S548" s="40" t="s">
        <v>5</v>
      </c>
    </row>
    <row r="549" spans="19:19">
      <c r="S549" s="40" t="s">
        <v>5</v>
      </c>
    </row>
    <row r="550" spans="19:19">
      <c r="S550" s="40" t="s">
        <v>5</v>
      </c>
    </row>
    <row r="551" spans="19:19">
      <c r="S551" s="40" t="s">
        <v>5</v>
      </c>
    </row>
    <row r="552" spans="19:19">
      <c r="S552" s="40" t="s">
        <v>5</v>
      </c>
    </row>
    <row r="553" spans="19:19">
      <c r="S553" s="40" t="s">
        <v>5</v>
      </c>
    </row>
    <row r="554" spans="19:19">
      <c r="S554" s="40" t="s">
        <v>5</v>
      </c>
    </row>
    <row r="555" spans="19:19">
      <c r="S555" s="40" t="s">
        <v>5</v>
      </c>
    </row>
    <row r="556" spans="19:19">
      <c r="S556" s="40" t="s">
        <v>5</v>
      </c>
    </row>
    <row r="557" spans="19:19">
      <c r="S557" s="40" t="s">
        <v>5</v>
      </c>
    </row>
    <row r="558" spans="19:19">
      <c r="S558" s="40" t="s">
        <v>5</v>
      </c>
    </row>
    <row r="559" spans="19:19">
      <c r="S559" s="40" t="s">
        <v>5</v>
      </c>
    </row>
    <row r="560" spans="19:19">
      <c r="S560" s="40" t="s">
        <v>5</v>
      </c>
    </row>
    <row r="561" spans="19:19">
      <c r="S561" s="40" t="s">
        <v>5</v>
      </c>
    </row>
    <row r="562" spans="19:19">
      <c r="S562" s="40" t="s">
        <v>5</v>
      </c>
    </row>
    <row r="563" spans="19:19">
      <c r="S563" s="40" t="s">
        <v>5</v>
      </c>
    </row>
    <row r="564" spans="19:19">
      <c r="S564" s="40" t="s">
        <v>5</v>
      </c>
    </row>
    <row r="565" spans="19:19">
      <c r="S565" s="40" t="s">
        <v>5</v>
      </c>
    </row>
    <row r="566" spans="19:19">
      <c r="S566" s="40" t="s">
        <v>5</v>
      </c>
    </row>
    <row r="567" spans="19:19">
      <c r="S567" s="40" t="s">
        <v>5</v>
      </c>
    </row>
    <row r="568" spans="19:19">
      <c r="S568" s="40" t="s">
        <v>5</v>
      </c>
    </row>
    <row r="569" spans="19:19">
      <c r="S569" s="40" t="s">
        <v>5</v>
      </c>
    </row>
    <row r="570" spans="19:19">
      <c r="S570" s="40" t="s">
        <v>5</v>
      </c>
    </row>
    <row r="571" spans="19:19">
      <c r="S571" s="40" t="s">
        <v>5</v>
      </c>
    </row>
    <row r="572" spans="19:19">
      <c r="S572" s="40" t="s">
        <v>5</v>
      </c>
    </row>
    <row r="573" spans="19:19">
      <c r="S573" s="40" t="s">
        <v>5</v>
      </c>
    </row>
    <row r="574" spans="19:19">
      <c r="S574" s="40" t="s">
        <v>5</v>
      </c>
    </row>
    <row r="575" spans="19:19">
      <c r="S575" s="40" t="s">
        <v>5</v>
      </c>
    </row>
    <row r="576" spans="19:19">
      <c r="S576" s="40" t="s">
        <v>5</v>
      </c>
    </row>
    <row r="577" spans="19:19">
      <c r="S577" s="40" t="s">
        <v>5</v>
      </c>
    </row>
    <row r="578" spans="19:19">
      <c r="S578" s="40" t="s">
        <v>5</v>
      </c>
    </row>
    <row r="579" spans="19:19">
      <c r="S579" s="40" t="s">
        <v>5</v>
      </c>
    </row>
    <row r="580" spans="19:19">
      <c r="S580" s="40" t="s">
        <v>5</v>
      </c>
    </row>
    <row r="581" spans="19:19">
      <c r="S581" s="40" t="s">
        <v>5</v>
      </c>
    </row>
    <row r="582" spans="19:19">
      <c r="S582" s="40" t="s">
        <v>5</v>
      </c>
    </row>
    <row r="583" spans="19:19">
      <c r="S583" s="40" t="s">
        <v>5</v>
      </c>
    </row>
    <row r="584" spans="19:19">
      <c r="S584" s="40" t="s">
        <v>5</v>
      </c>
    </row>
    <row r="585" spans="19:19">
      <c r="S585" s="40" t="s">
        <v>5</v>
      </c>
    </row>
    <row r="586" spans="19:19">
      <c r="S586" s="40" t="s">
        <v>5</v>
      </c>
    </row>
    <row r="587" spans="19:19">
      <c r="S587" s="40" t="s">
        <v>5</v>
      </c>
    </row>
    <row r="588" spans="19:19">
      <c r="S588" s="40" t="s">
        <v>5</v>
      </c>
    </row>
    <row r="589" spans="19:19">
      <c r="S589" s="40" t="s">
        <v>5</v>
      </c>
    </row>
    <row r="590" spans="19:19">
      <c r="S590" s="40" t="s">
        <v>5</v>
      </c>
    </row>
    <row r="591" spans="19:19">
      <c r="S591" s="40" t="s">
        <v>5</v>
      </c>
    </row>
    <row r="592" spans="19:19">
      <c r="S592" s="40" t="s">
        <v>5</v>
      </c>
    </row>
    <row r="593" spans="19:19">
      <c r="S593" s="40" t="s">
        <v>5</v>
      </c>
    </row>
    <row r="594" spans="19:19">
      <c r="S594" s="40" t="s">
        <v>5</v>
      </c>
    </row>
    <row r="595" spans="19:19">
      <c r="S595" s="40" t="s">
        <v>5</v>
      </c>
    </row>
    <row r="596" spans="19:19">
      <c r="S596" s="40" t="s">
        <v>5</v>
      </c>
    </row>
    <row r="597" spans="19:19">
      <c r="S597" s="40" t="s">
        <v>5</v>
      </c>
    </row>
    <row r="598" spans="19:19">
      <c r="S598" s="40" t="s">
        <v>5</v>
      </c>
    </row>
    <row r="599" spans="19:19">
      <c r="S599" s="40" t="s">
        <v>5</v>
      </c>
    </row>
    <row r="600" spans="19:19">
      <c r="S600" s="40" t="s">
        <v>5</v>
      </c>
    </row>
    <row r="601" spans="19:19">
      <c r="S601" s="40" t="s">
        <v>5</v>
      </c>
    </row>
    <row r="602" spans="19:19">
      <c r="S602" s="40" t="s">
        <v>5</v>
      </c>
    </row>
    <row r="603" spans="19:19">
      <c r="S603" s="40" t="s">
        <v>5</v>
      </c>
    </row>
    <row r="604" spans="19:19">
      <c r="S604" s="40" t="s">
        <v>5</v>
      </c>
    </row>
    <row r="605" spans="19:19">
      <c r="S605" s="40" t="s">
        <v>5</v>
      </c>
    </row>
    <row r="606" spans="19:19">
      <c r="S606" s="40" t="s">
        <v>5</v>
      </c>
    </row>
    <row r="607" spans="19:19">
      <c r="S607" s="40" t="s">
        <v>5</v>
      </c>
    </row>
    <row r="608" spans="19:19">
      <c r="S608" s="40" t="s">
        <v>5</v>
      </c>
    </row>
    <row r="609" spans="19:19">
      <c r="S609" s="40" t="s">
        <v>5</v>
      </c>
    </row>
    <row r="610" spans="19:19">
      <c r="S610" s="40" t="s">
        <v>5</v>
      </c>
    </row>
    <row r="611" spans="19:19">
      <c r="S611" s="40" t="s">
        <v>5</v>
      </c>
    </row>
    <row r="612" spans="19:19">
      <c r="S612" s="40" t="s">
        <v>5</v>
      </c>
    </row>
    <row r="613" spans="19:19">
      <c r="S613" s="40" t="s">
        <v>5</v>
      </c>
    </row>
    <row r="614" spans="19:19">
      <c r="S614" s="40" t="s">
        <v>5</v>
      </c>
    </row>
    <row r="615" spans="19:19">
      <c r="S615" s="40" t="s">
        <v>5</v>
      </c>
    </row>
    <row r="616" spans="19:19">
      <c r="S616" s="40" t="s">
        <v>5</v>
      </c>
    </row>
    <row r="617" spans="19:19">
      <c r="S617" s="40" t="s">
        <v>5</v>
      </c>
    </row>
    <row r="618" spans="19:19">
      <c r="S618" s="40" t="s">
        <v>5</v>
      </c>
    </row>
    <row r="619" spans="19:19">
      <c r="S619" s="40" t="s">
        <v>5</v>
      </c>
    </row>
    <row r="620" spans="19:19">
      <c r="S620" s="40" t="s">
        <v>5</v>
      </c>
    </row>
    <row r="621" spans="19:19">
      <c r="S621" s="40" t="s">
        <v>5</v>
      </c>
    </row>
    <row r="622" spans="19:19">
      <c r="S622" s="40" t="s">
        <v>5</v>
      </c>
    </row>
    <row r="623" spans="19:19">
      <c r="S623" s="40" t="s">
        <v>5</v>
      </c>
    </row>
    <row r="624" spans="19:19">
      <c r="S624" s="40" t="s">
        <v>5</v>
      </c>
    </row>
    <row r="625" spans="19:19">
      <c r="S625" s="40" t="s">
        <v>5</v>
      </c>
    </row>
    <row r="626" spans="19:19">
      <c r="S626" s="40" t="s">
        <v>5</v>
      </c>
    </row>
    <row r="627" spans="19:19">
      <c r="S627" s="40" t="s">
        <v>5</v>
      </c>
    </row>
    <row r="628" spans="19:19">
      <c r="S628" s="40" t="s">
        <v>5</v>
      </c>
    </row>
    <row r="629" spans="19:19">
      <c r="S629" s="40" t="s">
        <v>5</v>
      </c>
    </row>
    <row r="630" spans="19:19">
      <c r="S630" s="40" t="s">
        <v>5</v>
      </c>
    </row>
    <row r="631" spans="19:19">
      <c r="S631" s="40" t="s">
        <v>5</v>
      </c>
    </row>
    <row r="632" spans="19:19">
      <c r="S632" s="40" t="s">
        <v>5</v>
      </c>
    </row>
    <row r="633" spans="19:19">
      <c r="S633" s="40" t="s">
        <v>5</v>
      </c>
    </row>
    <row r="634" spans="19:19">
      <c r="S634" s="40" t="s">
        <v>5</v>
      </c>
    </row>
    <row r="635" spans="19:19">
      <c r="S635" s="40" t="s">
        <v>5</v>
      </c>
    </row>
    <row r="636" spans="19:19">
      <c r="S636" s="40" t="s">
        <v>5</v>
      </c>
    </row>
    <row r="637" spans="19:19">
      <c r="S637" s="40" t="s">
        <v>5</v>
      </c>
    </row>
    <row r="638" spans="19:19">
      <c r="S638" s="40" t="s">
        <v>5</v>
      </c>
    </row>
    <row r="639" spans="19:19">
      <c r="S639" s="40" t="s">
        <v>5</v>
      </c>
    </row>
    <row r="640" spans="19:19">
      <c r="S640" s="40" t="s">
        <v>5</v>
      </c>
    </row>
    <row r="641" spans="19:19">
      <c r="S641" s="40" t="s">
        <v>5</v>
      </c>
    </row>
    <row r="642" spans="19:19">
      <c r="S642" s="40" t="s">
        <v>5</v>
      </c>
    </row>
    <row r="643" spans="19:19">
      <c r="S643" s="40" t="s">
        <v>5</v>
      </c>
    </row>
    <row r="644" spans="19:19">
      <c r="S644" s="40" t="s">
        <v>5</v>
      </c>
    </row>
    <row r="645" spans="19:19">
      <c r="S645" s="40" t="s">
        <v>5</v>
      </c>
    </row>
    <row r="646" spans="19:19">
      <c r="S646" s="40" t="s">
        <v>5</v>
      </c>
    </row>
    <row r="647" spans="19:19">
      <c r="S647" s="40" t="s">
        <v>5</v>
      </c>
    </row>
    <row r="648" spans="19:19">
      <c r="S648" s="40" t="s">
        <v>5</v>
      </c>
    </row>
    <row r="649" spans="19:19">
      <c r="S649" s="40" t="s">
        <v>5</v>
      </c>
    </row>
    <row r="650" spans="19:19">
      <c r="S650" s="40" t="s">
        <v>5</v>
      </c>
    </row>
    <row r="651" spans="19:19">
      <c r="S651" s="40" t="s">
        <v>5</v>
      </c>
    </row>
    <row r="652" spans="19:19">
      <c r="S652" s="40" t="s">
        <v>5</v>
      </c>
    </row>
    <row r="653" spans="19:19">
      <c r="S653" s="40" t="s">
        <v>5</v>
      </c>
    </row>
    <row r="654" spans="19:19">
      <c r="S654" s="40" t="s">
        <v>5</v>
      </c>
    </row>
    <row r="655" spans="19:19">
      <c r="S655" s="40" t="s">
        <v>5</v>
      </c>
    </row>
    <row r="656" spans="19:19">
      <c r="S656" s="40" t="s">
        <v>5</v>
      </c>
    </row>
    <row r="657" spans="19:19">
      <c r="S657" s="40" t="s">
        <v>5</v>
      </c>
    </row>
    <row r="658" spans="19:19">
      <c r="S658" s="40" t="s">
        <v>5</v>
      </c>
    </row>
    <row r="659" spans="19:19">
      <c r="S659" s="40" t="s">
        <v>5</v>
      </c>
    </row>
    <row r="660" spans="19:19">
      <c r="S660" s="40" t="s">
        <v>5</v>
      </c>
    </row>
    <row r="661" spans="19:19">
      <c r="S661" s="40" t="s">
        <v>5</v>
      </c>
    </row>
    <row r="662" spans="19:19">
      <c r="S662" s="40" t="s">
        <v>5</v>
      </c>
    </row>
    <row r="663" spans="19:19">
      <c r="S663" s="40" t="s">
        <v>5</v>
      </c>
    </row>
    <row r="664" spans="19:19">
      <c r="S664" s="40" t="s">
        <v>5</v>
      </c>
    </row>
    <row r="665" spans="19:19">
      <c r="S665" s="40" t="s">
        <v>5</v>
      </c>
    </row>
    <row r="666" spans="19:19">
      <c r="S666" s="40" t="s">
        <v>5</v>
      </c>
    </row>
    <row r="667" spans="19:19">
      <c r="S667" s="40" t="s">
        <v>5</v>
      </c>
    </row>
    <row r="668" spans="19:19">
      <c r="S668" s="40" t="s">
        <v>5</v>
      </c>
    </row>
    <row r="669" spans="19:19">
      <c r="S669" s="40" t="s">
        <v>5</v>
      </c>
    </row>
    <row r="670" spans="19:19">
      <c r="S670" s="40" t="s">
        <v>5</v>
      </c>
    </row>
    <row r="671" spans="19:19">
      <c r="S671" s="40" t="s">
        <v>5</v>
      </c>
    </row>
    <row r="672" spans="19:19">
      <c r="S672" s="40" t="s">
        <v>5</v>
      </c>
    </row>
    <row r="673" spans="19:19">
      <c r="S673" s="40" t="s">
        <v>5</v>
      </c>
    </row>
    <row r="674" spans="19:19">
      <c r="S674" s="40" t="s">
        <v>5</v>
      </c>
    </row>
    <row r="675" spans="19:19">
      <c r="S675" s="40" t="s">
        <v>5</v>
      </c>
    </row>
    <row r="676" spans="19:19">
      <c r="S676" s="40" t="s">
        <v>5</v>
      </c>
    </row>
    <row r="677" spans="19:19">
      <c r="S677" s="40" t="s">
        <v>5</v>
      </c>
    </row>
    <row r="678" spans="19:19">
      <c r="S678" s="40" t="s">
        <v>5</v>
      </c>
    </row>
    <row r="679" spans="19:19">
      <c r="S679" s="40" t="s">
        <v>5</v>
      </c>
    </row>
    <row r="680" spans="19:19">
      <c r="S680" s="40" t="s">
        <v>5</v>
      </c>
    </row>
    <row r="681" spans="19:19">
      <c r="S681" s="40" t="s">
        <v>5</v>
      </c>
    </row>
    <row r="682" spans="19:19">
      <c r="S682" s="40" t="s">
        <v>5</v>
      </c>
    </row>
    <row r="683" spans="19:19">
      <c r="S683" s="40" t="s">
        <v>5</v>
      </c>
    </row>
    <row r="684" spans="19:19">
      <c r="S684" s="40" t="s">
        <v>5</v>
      </c>
    </row>
    <row r="685" spans="19:19">
      <c r="S685" s="40" t="s">
        <v>5</v>
      </c>
    </row>
    <row r="686" spans="19:19">
      <c r="S686" s="40" t="s">
        <v>5</v>
      </c>
    </row>
    <row r="687" spans="19:19">
      <c r="S687" s="40" t="s">
        <v>5</v>
      </c>
    </row>
    <row r="688" spans="19:19">
      <c r="S688" s="40" t="s">
        <v>5</v>
      </c>
    </row>
    <row r="689" spans="19:19">
      <c r="S689" s="40" t="s">
        <v>5</v>
      </c>
    </row>
    <row r="690" spans="19:19">
      <c r="S690" s="40" t="s">
        <v>5</v>
      </c>
    </row>
    <row r="691" spans="19:19">
      <c r="S691" s="40" t="s">
        <v>5</v>
      </c>
    </row>
    <row r="692" spans="19:19">
      <c r="S692" s="40" t="s">
        <v>5</v>
      </c>
    </row>
    <row r="693" spans="19:19">
      <c r="S693" s="40" t="s">
        <v>5</v>
      </c>
    </row>
    <row r="694" spans="19:19">
      <c r="S694" s="40" t="s">
        <v>5</v>
      </c>
    </row>
    <row r="695" spans="19:19">
      <c r="S695" s="40" t="s">
        <v>5</v>
      </c>
    </row>
    <row r="696" spans="19:19">
      <c r="S696" s="40" t="s">
        <v>5</v>
      </c>
    </row>
    <row r="697" spans="19:19">
      <c r="S697" s="40" t="s">
        <v>5</v>
      </c>
    </row>
    <row r="698" spans="19:19">
      <c r="S698" s="40" t="s">
        <v>5</v>
      </c>
    </row>
    <row r="699" spans="19:19">
      <c r="S699" s="40" t="s">
        <v>5</v>
      </c>
    </row>
    <row r="700" spans="19:19">
      <c r="S700" s="40" t="s">
        <v>5</v>
      </c>
    </row>
    <row r="701" spans="19:19">
      <c r="S701" s="40" t="s">
        <v>5</v>
      </c>
    </row>
    <row r="702" spans="19:19">
      <c r="S702" s="40" t="s">
        <v>5</v>
      </c>
    </row>
    <row r="703" spans="19:19">
      <c r="S703" s="40" t="s">
        <v>5</v>
      </c>
    </row>
    <row r="704" spans="19:19">
      <c r="S704" s="40" t="s">
        <v>5</v>
      </c>
    </row>
    <row r="705" spans="19:19">
      <c r="S705" s="40" t="s">
        <v>5</v>
      </c>
    </row>
    <row r="706" spans="19:19">
      <c r="S706" s="40" t="s">
        <v>5</v>
      </c>
    </row>
    <row r="707" spans="19:19">
      <c r="S707" s="40" t="s">
        <v>5</v>
      </c>
    </row>
    <row r="708" spans="19:19">
      <c r="S708" s="40" t="s">
        <v>5</v>
      </c>
    </row>
    <row r="709" spans="19:19">
      <c r="S709" s="40" t="s">
        <v>5</v>
      </c>
    </row>
    <row r="710" spans="19:19">
      <c r="S710" s="40" t="s">
        <v>5</v>
      </c>
    </row>
    <row r="711" spans="19:19">
      <c r="S711" s="40" t="s">
        <v>5</v>
      </c>
    </row>
    <row r="712" spans="19:19">
      <c r="S712" s="40" t="s">
        <v>5</v>
      </c>
    </row>
    <row r="713" spans="19:19">
      <c r="S713" s="40" t="s">
        <v>5</v>
      </c>
    </row>
    <row r="714" spans="19:19">
      <c r="S714" s="40" t="s">
        <v>5</v>
      </c>
    </row>
    <row r="715" spans="19:19">
      <c r="S715" s="40" t="s">
        <v>5</v>
      </c>
    </row>
    <row r="716" spans="19:19">
      <c r="S716" s="40" t="s">
        <v>5</v>
      </c>
    </row>
    <row r="717" spans="19:19">
      <c r="S717" s="40" t="s">
        <v>5</v>
      </c>
    </row>
    <row r="718" spans="19:19">
      <c r="S718" s="40" t="s">
        <v>5</v>
      </c>
    </row>
    <row r="719" spans="19:19">
      <c r="S719" s="40" t="s">
        <v>5</v>
      </c>
    </row>
    <row r="720" spans="19:19">
      <c r="S720" s="40" t="s">
        <v>5</v>
      </c>
    </row>
    <row r="721" spans="19:19">
      <c r="S721" s="40" t="s">
        <v>5</v>
      </c>
    </row>
    <row r="722" spans="19:19">
      <c r="S722" s="40" t="s">
        <v>5</v>
      </c>
    </row>
    <row r="723" spans="19:19">
      <c r="S723" s="40" t="s">
        <v>5</v>
      </c>
    </row>
    <row r="724" spans="19:19">
      <c r="S724" s="40" t="s">
        <v>5</v>
      </c>
    </row>
    <row r="725" spans="19:19">
      <c r="S725" s="40" t="s">
        <v>5</v>
      </c>
    </row>
    <row r="726" spans="19:19">
      <c r="S726" s="40" t="s">
        <v>5</v>
      </c>
    </row>
    <row r="727" spans="19:19">
      <c r="S727" s="40" t="s">
        <v>5</v>
      </c>
    </row>
    <row r="728" spans="19:19">
      <c r="S728" s="40" t="s">
        <v>5</v>
      </c>
    </row>
    <row r="729" spans="19:19">
      <c r="S729" s="40" t="s">
        <v>5</v>
      </c>
    </row>
    <row r="730" spans="19:19">
      <c r="S730" s="40" t="s">
        <v>5</v>
      </c>
    </row>
    <row r="731" spans="19:19">
      <c r="S731" s="40" t="s">
        <v>5</v>
      </c>
    </row>
    <row r="732" spans="19:19">
      <c r="S732" s="40" t="s">
        <v>5</v>
      </c>
    </row>
    <row r="733" spans="19:19">
      <c r="S733" s="40" t="s">
        <v>5</v>
      </c>
    </row>
    <row r="734" spans="19:19">
      <c r="S734" s="40" t="s">
        <v>5</v>
      </c>
    </row>
    <row r="735" spans="19:19">
      <c r="S735" s="40" t="s">
        <v>5</v>
      </c>
    </row>
    <row r="736" spans="19:19">
      <c r="S736" s="40" t="s">
        <v>5</v>
      </c>
    </row>
    <row r="737" spans="19:19">
      <c r="S737" s="40" t="s">
        <v>5</v>
      </c>
    </row>
    <row r="738" spans="19:19">
      <c r="S738" s="40" t="s">
        <v>5</v>
      </c>
    </row>
    <row r="739" spans="19:19">
      <c r="S739" s="40" t="s">
        <v>5</v>
      </c>
    </row>
    <row r="740" spans="19:19">
      <c r="S740" s="40" t="s">
        <v>5</v>
      </c>
    </row>
    <row r="741" spans="19:19">
      <c r="S741" s="40" t="s">
        <v>5</v>
      </c>
    </row>
    <row r="742" spans="19:19">
      <c r="S742" s="40" t="s">
        <v>5</v>
      </c>
    </row>
    <row r="743" spans="19:19">
      <c r="S743" s="40" t="s">
        <v>5</v>
      </c>
    </row>
    <row r="744" spans="19:19">
      <c r="S744" s="40" t="s">
        <v>5</v>
      </c>
    </row>
    <row r="745" spans="19:19">
      <c r="S745" s="40" t="s">
        <v>5</v>
      </c>
    </row>
    <row r="746" spans="19:19">
      <c r="S746" s="40" t="s">
        <v>5</v>
      </c>
    </row>
    <row r="747" spans="19:19">
      <c r="S747" s="40" t="s">
        <v>5</v>
      </c>
    </row>
    <row r="748" spans="19:19">
      <c r="S748" s="40" t="s">
        <v>5</v>
      </c>
    </row>
    <row r="749" spans="19:19">
      <c r="S749" s="40" t="s">
        <v>5</v>
      </c>
    </row>
    <row r="750" spans="19:19">
      <c r="S750" s="40" t="s">
        <v>5</v>
      </c>
    </row>
    <row r="751" spans="19:19">
      <c r="S751" s="40" t="s">
        <v>5</v>
      </c>
    </row>
    <row r="752" spans="19:19">
      <c r="S752" s="40" t="s">
        <v>5</v>
      </c>
    </row>
    <row r="753" spans="19:19">
      <c r="S753" s="40" t="s">
        <v>5</v>
      </c>
    </row>
    <row r="754" spans="19:19">
      <c r="S754" s="40" t="s">
        <v>5</v>
      </c>
    </row>
    <row r="755" spans="19:19">
      <c r="S755" s="40" t="s">
        <v>5</v>
      </c>
    </row>
    <row r="756" spans="19:19">
      <c r="S756" s="40" t="s">
        <v>5</v>
      </c>
    </row>
    <row r="757" spans="19:19">
      <c r="S757" s="40" t="s">
        <v>5</v>
      </c>
    </row>
    <row r="758" spans="19:19">
      <c r="S758" s="40" t="s">
        <v>5</v>
      </c>
    </row>
    <row r="759" spans="19:19">
      <c r="S759" s="40" t="s">
        <v>5</v>
      </c>
    </row>
    <row r="760" spans="19:19">
      <c r="S760" s="40" t="s">
        <v>5</v>
      </c>
    </row>
    <row r="761" spans="19:19">
      <c r="S761" s="40" t="s">
        <v>5</v>
      </c>
    </row>
    <row r="762" spans="19:19">
      <c r="S762" s="40" t="s">
        <v>5</v>
      </c>
    </row>
    <row r="763" spans="19:19">
      <c r="S763" s="40" t="s">
        <v>5</v>
      </c>
    </row>
    <row r="764" spans="19:19">
      <c r="S764" s="40" t="s">
        <v>5</v>
      </c>
    </row>
    <row r="765" spans="19:19">
      <c r="S765" s="40" t="s">
        <v>5</v>
      </c>
    </row>
    <row r="766" spans="19:19">
      <c r="S766" s="40" t="s">
        <v>5</v>
      </c>
    </row>
    <row r="767" spans="19:19">
      <c r="S767" s="40" t="s">
        <v>5</v>
      </c>
    </row>
    <row r="768" spans="19:19">
      <c r="S768" s="40" t="s">
        <v>5</v>
      </c>
    </row>
    <row r="769" spans="19:19">
      <c r="S769" s="40" t="s">
        <v>5</v>
      </c>
    </row>
    <row r="770" spans="19:19">
      <c r="S770" s="40" t="s">
        <v>5</v>
      </c>
    </row>
    <row r="771" spans="19:19">
      <c r="S771" s="40" t="s">
        <v>5</v>
      </c>
    </row>
    <row r="772" spans="19:19">
      <c r="S772" s="40" t="s">
        <v>5</v>
      </c>
    </row>
    <row r="773" spans="19:19">
      <c r="S773" s="40" t="s">
        <v>5</v>
      </c>
    </row>
    <row r="774" spans="19:19">
      <c r="S774" s="40" t="s">
        <v>5</v>
      </c>
    </row>
    <row r="775" spans="19:19">
      <c r="S775" s="40" t="s">
        <v>5</v>
      </c>
    </row>
    <row r="776" spans="19:19">
      <c r="S776" s="40" t="s">
        <v>5</v>
      </c>
    </row>
    <row r="777" spans="19:19">
      <c r="S777" s="40" t="s">
        <v>5</v>
      </c>
    </row>
    <row r="778" spans="19:19">
      <c r="S778" s="40" t="s">
        <v>5</v>
      </c>
    </row>
    <row r="779" spans="19:19">
      <c r="S779" s="40" t="s">
        <v>5</v>
      </c>
    </row>
    <row r="780" spans="19:19">
      <c r="S780" s="40" t="s">
        <v>5</v>
      </c>
    </row>
    <row r="781" spans="19:19">
      <c r="S781" s="40" t="s">
        <v>5</v>
      </c>
    </row>
    <row r="782" spans="19:19">
      <c r="S782" s="40" t="s">
        <v>5</v>
      </c>
    </row>
    <row r="783" spans="19:19">
      <c r="S783" s="40" t="s">
        <v>5</v>
      </c>
    </row>
    <row r="784" spans="19:19">
      <c r="S784" s="40" t="s">
        <v>5</v>
      </c>
    </row>
    <row r="785" spans="19:19">
      <c r="S785" s="40" t="s">
        <v>5</v>
      </c>
    </row>
    <row r="786" spans="19:19">
      <c r="S786" s="40" t="s">
        <v>5</v>
      </c>
    </row>
    <row r="787" spans="19:19">
      <c r="S787" s="40" t="s">
        <v>5</v>
      </c>
    </row>
    <row r="788" spans="19:19">
      <c r="S788" s="40" t="s">
        <v>5</v>
      </c>
    </row>
    <row r="789" spans="19:19">
      <c r="S789" s="40" t="s">
        <v>5</v>
      </c>
    </row>
    <row r="790" spans="19:19">
      <c r="S790" s="40" t="s">
        <v>5</v>
      </c>
    </row>
    <row r="791" spans="19:19">
      <c r="S791" s="40" t="s">
        <v>5</v>
      </c>
    </row>
    <row r="792" spans="19:19">
      <c r="S792" s="40" t="s">
        <v>5</v>
      </c>
    </row>
    <row r="793" spans="19:19">
      <c r="S793" s="40" t="s">
        <v>5</v>
      </c>
    </row>
    <row r="794" spans="19:19">
      <c r="S794" s="40" t="s">
        <v>5</v>
      </c>
    </row>
    <row r="795" spans="19:19">
      <c r="S795" s="40" t="s">
        <v>5</v>
      </c>
    </row>
    <row r="796" spans="19:19">
      <c r="S796" s="40" t="s">
        <v>5</v>
      </c>
    </row>
    <row r="797" spans="19:19">
      <c r="S797" s="40" t="s">
        <v>5</v>
      </c>
    </row>
    <row r="798" spans="19:19">
      <c r="S798" s="40" t="s">
        <v>5</v>
      </c>
    </row>
    <row r="799" spans="19:19">
      <c r="S799" s="40" t="s">
        <v>5</v>
      </c>
    </row>
    <row r="800" spans="19:19">
      <c r="S800" s="40" t="s">
        <v>5</v>
      </c>
    </row>
    <row r="801" spans="19:19">
      <c r="S801" s="40" t="s">
        <v>5</v>
      </c>
    </row>
    <row r="802" spans="19:19">
      <c r="S802" s="40" t="s">
        <v>5</v>
      </c>
    </row>
    <row r="803" spans="19:19">
      <c r="S803" s="40" t="s">
        <v>5</v>
      </c>
    </row>
    <row r="804" spans="19:19">
      <c r="S804" s="40" t="s">
        <v>5</v>
      </c>
    </row>
    <row r="805" spans="19:19">
      <c r="S805" s="40" t="s">
        <v>5</v>
      </c>
    </row>
    <row r="806" spans="19:19">
      <c r="S806" s="40" t="s">
        <v>5</v>
      </c>
    </row>
    <row r="807" spans="19:19">
      <c r="S807" s="40" t="s">
        <v>5</v>
      </c>
    </row>
    <row r="808" spans="19:19">
      <c r="S808" s="40" t="s">
        <v>5</v>
      </c>
    </row>
    <row r="809" spans="19:19">
      <c r="S809" s="40" t="s">
        <v>5</v>
      </c>
    </row>
    <row r="810" spans="19:19">
      <c r="S810" s="40" t="s">
        <v>5</v>
      </c>
    </row>
    <row r="811" spans="19:19">
      <c r="S811" s="40" t="s">
        <v>5</v>
      </c>
    </row>
    <row r="812" spans="19:19">
      <c r="S812" s="40" t="s">
        <v>5</v>
      </c>
    </row>
    <row r="813" spans="19:19">
      <c r="S813" s="40" t="s">
        <v>5</v>
      </c>
    </row>
    <row r="814" spans="19:19">
      <c r="S814" s="40" t="s">
        <v>5</v>
      </c>
    </row>
    <row r="815" spans="19:19">
      <c r="S815" s="40" t="s">
        <v>5</v>
      </c>
    </row>
    <row r="816" spans="19:19">
      <c r="S816" s="40" t="s">
        <v>5</v>
      </c>
    </row>
    <row r="817" spans="19:19">
      <c r="S817" s="40" t="s">
        <v>5</v>
      </c>
    </row>
    <row r="818" spans="19:19">
      <c r="S818" s="40" t="s">
        <v>5</v>
      </c>
    </row>
    <row r="819" spans="19:19">
      <c r="S819" s="40" t="s">
        <v>5</v>
      </c>
    </row>
    <row r="820" spans="19:19">
      <c r="S820" s="40" t="s">
        <v>5</v>
      </c>
    </row>
    <row r="821" spans="19:19">
      <c r="S821" s="40" t="s">
        <v>5</v>
      </c>
    </row>
    <row r="822" spans="19:19">
      <c r="S822" s="40" t="s">
        <v>5</v>
      </c>
    </row>
    <row r="823" spans="19:19">
      <c r="S823" s="40" t="s">
        <v>5</v>
      </c>
    </row>
    <row r="824" spans="19:19">
      <c r="S824" s="40" t="s">
        <v>5</v>
      </c>
    </row>
    <row r="825" spans="19:19">
      <c r="S825" s="40" t="s">
        <v>5</v>
      </c>
    </row>
    <row r="826" spans="19:19">
      <c r="S826" s="40" t="s">
        <v>5</v>
      </c>
    </row>
    <row r="827" spans="19:19">
      <c r="S827" s="40" t="s">
        <v>5</v>
      </c>
    </row>
    <row r="828" spans="19:19">
      <c r="S828" s="40" t="s">
        <v>5</v>
      </c>
    </row>
    <row r="829" spans="19:19">
      <c r="S829" s="40" t="s">
        <v>5</v>
      </c>
    </row>
    <row r="830" spans="19:19">
      <c r="S830" s="40" t="s">
        <v>5</v>
      </c>
    </row>
    <row r="831" spans="19:19">
      <c r="S831" s="40" t="s">
        <v>5</v>
      </c>
    </row>
    <row r="832" spans="19:19">
      <c r="S832" s="40" t="s">
        <v>5</v>
      </c>
    </row>
    <row r="833" spans="19:19">
      <c r="S833" s="40" t="s">
        <v>5</v>
      </c>
    </row>
    <row r="834" spans="19:19">
      <c r="S834" s="40" t="s">
        <v>5</v>
      </c>
    </row>
    <row r="835" spans="19:19">
      <c r="S835" s="40" t="s">
        <v>5</v>
      </c>
    </row>
    <row r="836" spans="19:19">
      <c r="S836" s="40" t="s">
        <v>5</v>
      </c>
    </row>
    <row r="837" spans="19:19">
      <c r="S837" s="40" t="s">
        <v>5</v>
      </c>
    </row>
    <row r="838" spans="19:19">
      <c r="S838" s="40" t="s">
        <v>5</v>
      </c>
    </row>
    <row r="839" spans="19:19">
      <c r="S839" s="40" t="s">
        <v>5</v>
      </c>
    </row>
    <row r="840" spans="19:19">
      <c r="S840" s="40" t="s">
        <v>5</v>
      </c>
    </row>
    <row r="841" spans="19:19">
      <c r="S841" s="40" t="s">
        <v>5</v>
      </c>
    </row>
    <row r="842" spans="19:19">
      <c r="S842" s="40" t="s">
        <v>5</v>
      </c>
    </row>
    <row r="843" spans="19:19">
      <c r="S843" s="40" t="s">
        <v>5</v>
      </c>
    </row>
    <row r="844" spans="19:19">
      <c r="S844" s="40" t="s">
        <v>5</v>
      </c>
    </row>
    <row r="845" spans="19:19">
      <c r="S845" s="40" t="s">
        <v>5</v>
      </c>
    </row>
    <row r="846" spans="19:19">
      <c r="S846" s="40" t="s">
        <v>5</v>
      </c>
    </row>
    <row r="847" spans="19:19">
      <c r="S847" s="40" t="s">
        <v>5</v>
      </c>
    </row>
    <row r="848" spans="19:19">
      <c r="S848" s="40" t="s">
        <v>5</v>
      </c>
    </row>
    <row r="849" spans="19:19">
      <c r="S849" s="40" t="s">
        <v>5</v>
      </c>
    </row>
    <row r="850" spans="19:19">
      <c r="S850" s="40" t="s">
        <v>5</v>
      </c>
    </row>
    <row r="851" spans="19:19">
      <c r="S851" s="40" t="s">
        <v>5</v>
      </c>
    </row>
    <row r="852" spans="19:19">
      <c r="S852" s="40" t="s">
        <v>5</v>
      </c>
    </row>
    <row r="853" spans="19:19">
      <c r="S853" s="40" t="s">
        <v>5</v>
      </c>
    </row>
    <row r="854" spans="19:19">
      <c r="S854" s="40" t="s">
        <v>5</v>
      </c>
    </row>
    <row r="855" spans="19:19">
      <c r="S855" s="40" t="s">
        <v>5</v>
      </c>
    </row>
    <row r="856" spans="19:19">
      <c r="S856" s="40" t="s">
        <v>5</v>
      </c>
    </row>
    <row r="857" spans="19:19">
      <c r="S857" s="40" t="s">
        <v>5</v>
      </c>
    </row>
    <row r="858" spans="19:19">
      <c r="S858" s="40" t="s">
        <v>5</v>
      </c>
    </row>
    <row r="859" spans="19:19">
      <c r="S859" s="40" t="s">
        <v>5</v>
      </c>
    </row>
    <row r="860" spans="19:19">
      <c r="S860" s="40" t="s">
        <v>5</v>
      </c>
    </row>
    <row r="861" spans="19:19">
      <c r="S861" s="40" t="s">
        <v>5</v>
      </c>
    </row>
    <row r="862" spans="19:19">
      <c r="S862" s="40" t="s">
        <v>5</v>
      </c>
    </row>
    <row r="863" spans="19:19">
      <c r="S863" s="40" t="s">
        <v>5</v>
      </c>
    </row>
    <row r="864" spans="19:19">
      <c r="S864" s="40" t="s">
        <v>5</v>
      </c>
    </row>
    <row r="865" spans="19:19">
      <c r="S865" s="40" t="s">
        <v>5</v>
      </c>
    </row>
    <row r="866" spans="19:19">
      <c r="S866" s="40" t="s">
        <v>5</v>
      </c>
    </row>
    <row r="867" spans="19:19">
      <c r="S867" s="40" t="s">
        <v>5</v>
      </c>
    </row>
    <row r="868" spans="19:19">
      <c r="S868" s="40" t="s">
        <v>5</v>
      </c>
    </row>
    <row r="869" spans="19:19">
      <c r="S869" s="40" t="s">
        <v>5</v>
      </c>
    </row>
    <row r="870" spans="19:19">
      <c r="S870" s="40" t="s">
        <v>5</v>
      </c>
    </row>
    <row r="871" spans="19:19">
      <c r="S871" s="40" t="s">
        <v>5</v>
      </c>
    </row>
    <row r="872" spans="19:19">
      <c r="S872" s="40" t="s">
        <v>5</v>
      </c>
    </row>
    <row r="873" spans="19:19">
      <c r="S873" s="40" t="s">
        <v>5</v>
      </c>
    </row>
    <row r="874" spans="19:19">
      <c r="S874" s="40" t="s">
        <v>5</v>
      </c>
    </row>
    <row r="875" spans="19:19">
      <c r="S875" s="40" t="s">
        <v>5</v>
      </c>
    </row>
    <row r="876" spans="19:19">
      <c r="S876" s="40" t="s">
        <v>5</v>
      </c>
    </row>
    <row r="877" spans="19:19">
      <c r="S877" s="40" t="s">
        <v>5</v>
      </c>
    </row>
    <row r="878" spans="19:19">
      <c r="S878" s="40" t="s">
        <v>5</v>
      </c>
    </row>
    <row r="879" spans="19:19">
      <c r="S879" s="40" t="s">
        <v>5</v>
      </c>
    </row>
    <row r="880" spans="19:19">
      <c r="S880" s="40" t="s">
        <v>5</v>
      </c>
    </row>
    <row r="881" spans="19:19">
      <c r="S881" s="40" t="s">
        <v>5</v>
      </c>
    </row>
    <row r="882" spans="19:19">
      <c r="S882" s="40" t="s">
        <v>5</v>
      </c>
    </row>
    <row r="883" spans="19:19">
      <c r="S883" s="40" t="s">
        <v>5</v>
      </c>
    </row>
    <row r="884" spans="19:19">
      <c r="S884" s="40" t="s">
        <v>5</v>
      </c>
    </row>
    <row r="885" spans="19:19">
      <c r="S885" s="40" t="s">
        <v>5</v>
      </c>
    </row>
    <row r="886" spans="19:19">
      <c r="S886" s="40" t="s">
        <v>5</v>
      </c>
    </row>
    <row r="887" spans="19:19">
      <c r="S887" s="40" t="s">
        <v>5</v>
      </c>
    </row>
    <row r="888" spans="19:19">
      <c r="S888" s="40" t="s">
        <v>5</v>
      </c>
    </row>
    <row r="889" spans="19:19">
      <c r="S889" s="40" t="s">
        <v>5</v>
      </c>
    </row>
    <row r="890" spans="19:19">
      <c r="S890" s="40" t="s">
        <v>5</v>
      </c>
    </row>
    <row r="891" spans="19:19">
      <c r="S891" s="40" t="s">
        <v>5</v>
      </c>
    </row>
    <row r="892" spans="19:19">
      <c r="S892" s="40" t="s">
        <v>5</v>
      </c>
    </row>
    <row r="893" spans="19:19">
      <c r="S893" s="40" t="s">
        <v>5</v>
      </c>
    </row>
    <row r="894" spans="19:19">
      <c r="S894" s="40" t="s">
        <v>5</v>
      </c>
    </row>
    <row r="895" spans="19:19">
      <c r="S895" s="40" t="s">
        <v>5</v>
      </c>
    </row>
    <row r="896" spans="19:19">
      <c r="S896" s="40" t="s">
        <v>5</v>
      </c>
    </row>
    <row r="897" spans="19:19">
      <c r="S897" s="40" t="s">
        <v>5</v>
      </c>
    </row>
    <row r="898" spans="19:19">
      <c r="S898" s="40" t="s">
        <v>5</v>
      </c>
    </row>
    <row r="899" spans="19:19">
      <c r="S899" s="40" t="s">
        <v>5</v>
      </c>
    </row>
    <row r="900" spans="19:19">
      <c r="S900" s="40" t="s">
        <v>5</v>
      </c>
    </row>
    <row r="901" spans="19:19">
      <c r="S901" s="40" t="s">
        <v>5</v>
      </c>
    </row>
    <row r="902" spans="19:19">
      <c r="S902" s="40" t="s">
        <v>5</v>
      </c>
    </row>
    <row r="903" spans="19:19">
      <c r="S903" s="40" t="s">
        <v>5</v>
      </c>
    </row>
    <row r="904" spans="19:19">
      <c r="S904" s="40" t="s">
        <v>5</v>
      </c>
    </row>
    <row r="905" spans="19:19">
      <c r="S905" s="40" t="s">
        <v>5</v>
      </c>
    </row>
    <row r="906" spans="19:19">
      <c r="S906" s="40" t="s">
        <v>5</v>
      </c>
    </row>
    <row r="907" spans="19:19">
      <c r="S907" s="40" t="s">
        <v>5</v>
      </c>
    </row>
    <row r="908" spans="19:19">
      <c r="S908" s="40" t="s">
        <v>5</v>
      </c>
    </row>
    <row r="909" spans="19:19">
      <c r="S909" s="40" t="s">
        <v>5</v>
      </c>
    </row>
    <row r="910" spans="19:19">
      <c r="S910" s="40" t="s">
        <v>5</v>
      </c>
    </row>
    <row r="911" spans="19:19">
      <c r="S911" s="40" t="s">
        <v>5</v>
      </c>
    </row>
    <row r="912" spans="19:19">
      <c r="S912" s="40" t="s">
        <v>5</v>
      </c>
    </row>
    <row r="913" spans="19:19">
      <c r="S913" s="40" t="s">
        <v>5</v>
      </c>
    </row>
    <row r="914" spans="19:19">
      <c r="S914" s="40" t="s">
        <v>5</v>
      </c>
    </row>
    <row r="915" spans="19:19">
      <c r="S915" s="40" t="s">
        <v>5</v>
      </c>
    </row>
    <row r="916" spans="19:19">
      <c r="S916" s="40" t="s">
        <v>5</v>
      </c>
    </row>
    <row r="917" spans="19:19">
      <c r="S917" s="40" t="s">
        <v>5</v>
      </c>
    </row>
    <row r="918" spans="19:19">
      <c r="S918" s="40" t="s">
        <v>5</v>
      </c>
    </row>
    <row r="919" spans="19:19">
      <c r="S919" s="40" t="s">
        <v>5</v>
      </c>
    </row>
    <row r="920" spans="19:19">
      <c r="S920" s="40" t="s">
        <v>5</v>
      </c>
    </row>
    <row r="921" spans="19:19">
      <c r="S921" s="40" t="s">
        <v>5</v>
      </c>
    </row>
    <row r="922" spans="19:19">
      <c r="S922" s="40" t="s">
        <v>5</v>
      </c>
    </row>
    <row r="923" spans="19:19">
      <c r="S923" s="40" t="s">
        <v>5</v>
      </c>
    </row>
    <row r="924" spans="19:19">
      <c r="S924" s="40" t="s">
        <v>5</v>
      </c>
    </row>
    <row r="925" spans="19:19">
      <c r="S925" s="40" t="s">
        <v>5</v>
      </c>
    </row>
    <row r="926" spans="19:19">
      <c r="S926" s="40" t="s">
        <v>5</v>
      </c>
    </row>
    <row r="927" spans="19:19">
      <c r="S927" s="40" t="s">
        <v>5</v>
      </c>
    </row>
    <row r="928" spans="19:19">
      <c r="S928" s="40" t="s">
        <v>5</v>
      </c>
    </row>
    <row r="929" spans="19:19">
      <c r="S929" s="40" t="s">
        <v>5</v>
      </c>
    </row>
    <row r="930" spans="19:19">
      <c r="S930" s="40" t="s">
        <v>5</v>
      </c>
    </row>
    <row r="931" spans="19:19">
      <c r="S931" s="40" t="s">
        <v>5</v>
      </c>
    </row>
    <row r="932" spans="19:19">
      <c r="S932" s="40" t="s">
        <v>5</v>
      </c>
    </row>
    <row r="933" spans="19:19">
      <c r="S933" s="40" t="s">
        <v>5</v>
      </c>
    </row>
    <row r="934" spans="19:19">
      <c r="S934" s="40" t="s">
        <v>5</v>
      </c>
    </row>
    <row r="935" spans="19:19">
      <c r="S935" s="40" t="s">
        <v>5</v>
      </c>
    </row>
    <row r="936" spans="19:19">
      <c r="S936" s="40" t="s">
        <v>5</v>
      </c>
    </row>
    <row r="937" spans="19:19">
      <c r="S937" s="40" t="s">
        <v>5</v>
      </c>
    </row>
    <row r="938" spans="19:19">
      <c r="S938" s="40" t="s">
        <v>5</v>
      </c>
    </row>
    <row r="939" spans="19:19">
      <c r="S939" s="40" t="s">
        <v>5</v>
      </c>
    </row>
    <row r="940" spans="19:19">
      <c r="S940" s="40" t="s">
        <v>5</v>
      </c>
    </row>
    <row r="941" spans="19:19">
      <c r="S941" s="40" t="s">
        <v>5</v>
      </c>
    </row>
    <row r="942" spans="19:19">
      <c r="S942" s="40" t="s">
        <v>5</v>
      </c>
    </row>
    <row r="943" spans="19:19">
      <c r="S943" s="40" t="s">
        <v>5</v>
      </c>
    </row>
    <row r="944" spans="19:19">
      <c r="S944" s="40" t="s">
        <v>5</v>
      </c>
    </row>
    <row r="945" spans="19:19">
      <c r="S945" s="40" t="s">
        <v>5</v>
      </c>
    </row>
    <row r="946" spans="19:19">
      <c r="S946" s="40" t="s">
        <v>5</v>
      </c>
    </row>
    <row r="947" spans="19:19">
      <c r="S947" s="40" t="s">
        <v>5</v>
      </c>
    </row>
    <row r="948" spans="19:19">
      <c r="S948" s="40" t="s">
        <v>5</v>
      </c>
    </row>
    <row r="949" spans="19:19">
      <c r="S949" s="40" t="s">
        <v>5</v>
      </c>
    </row>
    <row r="950" spans="19:19">
      <c r="S950" s="40" t="s">
        <v>5</v>
      </c>
    </row>
    <row r="951" spans="19:19">
      <c r="S951" s="40" t="s">
        <v>5</v>
      </c>
    </row>
    <row r="952" spans="19:19">
      <c r="S952" s="40" t="s">
        <v>5</v>
      </c>
    </row>
    <row r="953" spans="19:19">
      <c r="S953" s="40" t="s">
        <v>5</v>
      </c>
    </row>
    <row r="954" spans="19:19">
      <c r="S954" s="40" t="s">
        <v>5</v>
      </c>
    </row>
    <row r="955" spans="19:19">
      <c r="S955" s="40" t="s">
        <v>5</v>
      </c>
    </row>
    <row r="956" spans="19:19">
      <c r="S956" s="40" t="s">
        <v>5</v>
      </c>
    </row>
    <row r="957" spans="19:19">
      <c r="S957" s="40" t="s">
        <v>5</v>
      </c>
    </row>
    <row r="958" spans="19:19">
      <c r="S958" s="40" t="s">
        <v>5</v>
      </c>
    </row>
    <row r="959" spans="19:19">
      <c r="S959" s="40" t="s">
        <v>5</v>
      </c>
    </row>
    <row r="960" spans="19:19">
      <c r="S960" s="40" t="s">
        <v>5</v>
      </c>
    </row>
    <row r="961" spans="19:19">
      <c r="S961" s="40" t="s">
        <v>5</v>
      </c>
    </row>
    <row r="962" spans="19:19">
      <c r="S962" s="40" t="s">
        <v>5</v>
      </c>
    </row>
    <row r="963" spans="19:19">
      <c r="S963" s="40" t="s">
        <v>5</v>
      </c>
    </row>
    <row r="964" spans="19:19">
      <c r="S964" s="40" t="s">
        <v>5</v>
      </c>
    </row>
    <row r="965" spans="19:19">
      <c r="S965" s="40" t="s">
        <v>5</v>
      </c>
    </row>
    <row r="966" spans="19:19">
      <c r="S966" s="40" t="s">
        <v>5</v>
      </c>
    </row>
    <row r="967" spans="19:19">
      <c r="S967" s="40" t="s">
        <v>5</v>
      </c>
    </row>
    <row r="968" spans="19:19">
      <c r="S968" s="40" t="s">
        <v>5</v>
      </c>
    </row>
    <row r="969" spans="19:19">
      <c r="S969" s="40" t="s">
        <v>5</v>
      </c>
    </row>
    <row r="970" spans="19:19">
      <c r="S970" s="40" t="s">
        <v>5</v>
      </c>
    </row>
    <row r="971" spans="19:19">
      <c r="S971" s="40" t="s">
        <v>5</v>
      </c>
    </row>
    <row r="972" spans="19:19">
      <c r="S972" s="40" t="s">
        <v>5</v>
      </c>
    </row>
    <row r="973" spans="19:19">
      <c r="S973" s="40" t="s">
        <v>5</v>
      </c>
    </row>
    <row r="974" spans="19:19">
      <c r="S974" s="40" t="s">
        <v>5</v>
      </c>
    </row>
    <row r="975" spans="19:19">
      <c r="S975" s="40" t="s">
        <v>5</v>
      </c>
    </row>
    <row r="976" spans="19:19">
      <c r="S976" s="40" t="s">
        <v>5</v>
      </c>
    </row>
    <row r="977" spans="19:19">
      <c r="S977" s="40" t="s">
        <v>5</v>
      </c>
    </row>
    <row r="978" spans="19:19">
      <c r="S978" s="40" t="s">
        <v>5</v>
      </c>
    </row>
    <row r="979" spans="19:19">
      <c r="S979" s="40" t="s">
        <v>5</v>
      </c>
    </row>
    <row r="980" spans="19:19">
      <c r="S980" s="40" t="s">
        <v>5</v>
      </c>
    </row>
    <row r="981" spans="19:19">
      <c r="S981" s="40" t="s">
        <v>5</v>
      </c>
    </row>
    <row r="982" spans="19:19">
      <c r="S982" s="40" t="s">
        <v>5</v>
      </c>
    </row>
    <row r="983" spans="19:19">
      <c r="S983" s="40" t="s">
        <v>5</v>
      </c>
    </row>
    <row r="984" spans="19:19">
      <c r="S984" s="40" t="s">
        <v>5</v>
      </c>
    </row>
    <row r="985" spans="19:19">
      <c r="S985" s="40" t="s">
        <v>5</v>
      </c>
    </row>
    <row r="986" spans="19:19">
      <c r="S986" s="40" t="s">
        <v>5</v>
      </c>
    </row>
    <row r="987" spans="19:19">
      <c r="S987" s="40" t="s">
        <v>5</v>
      </c>
    </row>
    <row r="988" spans="19:19">
      <c r="S988" s="40" t="s">
        <v>5</v>
      </c>
    </row>
    <row r="989" spans="19:19">
      <c r="S989" s="40" t="s">
        <v>5</v>
      </c>
    </row>
    <row r="990" spans="19:19">
      <c r="S990" s="40" t="s">
        <v>5</v>
      </c>
    </row>
    <row r="991" spans="19:19">
      <c r="S991" s="40" t="s">
        <v>5</v>
      </c>
    </row>
    <row r="992" spans="19:19">
      <c r="S992" s="40" t="s">
        <v>5</v>
      </c>
    </row>
    <row r="993" spans="19:19">
      <c r="S993" s="40" t="s">
        <v>5</v>
      </c>
    </row>
    <row r="994" spans="19:19">
      <c r="S994" s="40" t="s">
        <v>5</v>
      </c>
    </row>
    <row r="995" spans="19:19">
      <c r="S995" s="40" t="s">
        <v>5</v>
      </c>
    </row>
    <row r="996" spans="19:19">
      <c r="S996" s="40" t="s">
        <v>5</v>
      </c>
    </row>
    <row r="997" spans="19:19">
      <c r="S997" s="40" t="s">
        <v>5</v>
      </c>
    </row>
    <row r="998" spans="19:19">
      <c r="S998" s="40" t="s">
        <v>5</v>
      </c>
    </row>
    <row r="999" spans="19:19">
      <c r="S999" s="40" t="s">
        <v>5</v>
      </c>
    </row>
    <row r="1000" spans="19:19">
      <c r="S1000" s="40" t="s">
        <v>5</v>
      </c>
    </row>
    <row r="1001" spans="19:19">
      <c r="S1001" s="40" t="s">
        <v>5</v>
      </c>
    </row>
    <row r="1002" spans="19:19">
      <c r="S1002" s="40" t="s">
        <v>5</v>
      </c>
    </row>
    <row r="1003" spans="19:19">
      <c r="S1003" s="40" t="s">
        <v>5</v>
      </c>
    </row>
    <row r="1004" spans="19:19">
      <c r="S1004" s="40" t="s">
        <v>5</v>
      </c>
    </row>
    <row r="1005" spans="19:19">
      <c r="S1005" s="40" t="s">
        <v>5</v>
      </c>
    </row>
    <row r="1006" spans="19:19">
      <c r="S1006" s="40" t="s">
        <v>5</v>
      </c>
    </row>
    <row r="1007" spans="19:19">
      <c r="S1007" s="40" t="s">
        <v>5</v>
      </c>
    </row>
    <row r="1008" spans="19:19">
      <c r="S1008" s="40" t="s">
        <v>5</v>
      </c>
    </row>
    <row r="1009" spans="19:19">
      <c r="S1009" s="40" t="s">
        <v>5</v>
      </c>
    </row>
    <row r="1010" spans="19:19">
      <c r="S1010" s="40" t="s">
        <v>5</v>
      </c>
    </row>
    <row r="1011" spans="19:19">
      <c r="S1011" s="40" t="s">
        <v>5</v>
      </c>
    </row>
    <row r="1012" spans="19:19">
      <c r="S1012" s="40" t="s">
        <v>5</v>
      </c>
    </row>
    <row r="1013" spans="19:19">
      <c r="S1013" s="40" t="s">
        <v>5</v>
      </c>
    </row>
    <row r="1014" spans="19:19">
      <c r="S1014" s="40" t="s">
        <v>5</v>
      </c>
    </row>
    <row r="1015" spans="19:19">
      <c r="S1015" s="40" t="s">
        <v>5</v>
      </c>
    </row>
    <row r="1016" spans="19:19">
      <c r="S1016" s="40" t="s">
        <v>5</v>
      </c>
    </row>
    <row r="1017" spans="19:19">
      <c r="S1017" s="40" t="s">
        <v>5</v>
      </c>
    </row>
    <row r="1018" spans="19:19">
      <c r="S1018" s="40" t="s">
        <v>5</v>
      </c>
    </row>
    <row r="1019" spans="19:19">
      <c r="S1019" s="40" t="s">
        <v>5</v>
      </c>
    </row>
    <row r="1020" spans="19:19">
      <c r="S1020" s="40" t="s">
        <v>5</v>
      </c>
    </row>
    <row r="1021" spans="19:19">
      <c r="S1021" s="40" t="s">
        <v>5</v>
      </c>
    </row>
    <row r="1022" spans="19:19">
      <c r="S1022" s="40" t="s">
        <v>5</v>
      </c>
    </row>
    <row r="1023" spans="19:19">
      <c r="S1023" s="40" t="s">
        <v>5</v>
      </c>
    </row>
    <row r="1024" spans="19:19">
      <c r="S1024" s="40" t="s">
        <v>5</v>
      </c>
    </row>
    <row r="1025" spans="19:19">
      <c r="S1025" s="40" t="s">
        <v>5</v>
      </c>
    </row>
    <row r="1026" spans="19:19">
      <c r="S1026" s="40" t="s">
        <v>5</v>
      </c>
    </row>
    <row r="1027" spans="19:19">
      <c r="S1027" s="40" t="s">
        <v>5</v>
      </c>
    </row>
    <row r="1028" spans="19:19">
      <c r="S1028" s="40" t="s">
        <v>5</v>
      </c>
    </row>
    <row r="1029" spans="19:19">
      <c r="S1029" s="40" t="s">
        <v>5</v>
      </c>
    </row>
    <row r="1030" spans="19:19">
      <c r="S1030" s="40" t="s">
        <v>5</v>
      </c>
    </row>
    <row r="1031" spans="19:19">
      <c r="S1031" s="40" t="s">
        <v>5</v>
      </c>
    </row>
    <row r="1032" spans="19:19">
      <c r="S1032" s="40" t="s">
        <v>5</v>
      </c>
    </row>
    <row r="1033" spans="19:19">
      <c r="S1033" s="40" t="s">
        <v>5</v>
      </c>
    </row>
    <row r="1034" spans="19:19">
      <c r="S1034" s="40" t="s">
        <v>5</v>
      </c>
    </row>
    <row r="1035" spans="19:19">
      <c r="S1035" s="40" t="s">
        <v>5</v>
      </c>
    </row>
    <row r="1036" spans="19:19">
      <c r="S1036" s="40" t="s">
        <v>5</v>
      </c>
    </row>
    <row r="1037" spans="19:19">
      <c r="S1037" s="40" t="s">
        <v>5</v>
      </c>
    </row>
    <row r="1038" spans="19:19">
      <c r="S1038" s="40" t="s">
        <v>5</v>
      </c>
    </row>
    <row r="1039" spans="19:19">
      <c r="S1039" s="40" t="s">
        <v>5</v>
      </c>
    </row>
    <row r="1040" spans="19:19">
      <c r="S1040" s="40" t="s">
        <v>5</v>
      </c>
    </row>
    <row r="1041" spans="19:19">
      <c r="S1041" s="40" t="s">
        <v>5</v>
      </c>
    </row>
    <row r="1042" spans="19:19">
      <c r="S1042" s="40" t="s">
        <v>5</v>
      </c>
    </row>
    <row r="1043" spans="19:19">
      <c r="S1043" s="40" t="s">
        <v>5</v>
      </c>
    </row>
    <row r="1044" spans="19:19">
      <c r="S1044" s="40" t="s">
        <v>5</v>
      </c>
    </row>
    <row r="1045" spans="19:19">
      <c r="S1045" s="40" t="s">
        <v>5</v>
      </c>
    </row>
    <row r="1046" spans="19:19">
      <c r="S1046" s="40" t="s">
        <v>5</v>
      </c>
    </row>
    <row r="1047" spans="19:19">
      <c r="S1047" s="40" t="s">
        <v>5</v>
      </c>
    </row>
    <row r="1048" spans="19:19">
      <c r="S1048" s="40" t="s">
        <v>5</v>
      </c>
    </row>
    <row r="1049" spans="19:19">
      <c r="S1049" s="40" t="s">
        <v>5</v>
      </c>
    </row>
    <row r="1050" spans="19:19">
      <c r="S1050" s="40" t="s">
        <v>5</v>
      </c>
    </row>
    <row r="1051" spans="19:19">
      <c r="S1051" s="40" t="s">
        <v>5</v>
      </c>
    </row>
    <row r="1052" spans="19:19">
      <c r="S1052" s="40" t="s">
        <v>5</v>
      </c>
    </row>
    <row r="1053" spans="19:19">
      <c r="S1053" s="40" t="s">
        <v>5</v>
      </c>
    </row>
    <row r="1054" spans="19:19">
      <c r="S1054" s="40" t="s">
        <v>5</v>
      </c>
    </row>
    <row r="1055" spans="19:19">
      <c r="S1055" s="40" t="s">
        <v>5</v>
      </c>
    </row>
    <row r="1056" spans="19:19">
      <c r="S1056" s="40" t="s">
        <v>5</v>
      </c>
    </row>
    <row r="1057" spans="19:19">
      <c r="S1057" s="40" t="s">
        <v>5</v>
      </c>
    </row>
    <row r="1058" spans="19:19">
      <c r="S1058" s="40" t="s">
        <v>5</v>
      </c>
    </row>
    <row r="1059" spans="19:19">
      <c r="S1059" s="40" t="s">
        <v>5</v>
      </c>
    </row>
    <row r="1060" spans="19:19">
      <c r="S1060" s="40" t="s">
        <v>5</v>
      </c>
    </row>
    <row r="1061" spans="19:19">
      <c r="S1061" s="40" t="s">
        <v>5</v>
      </c>
    </row>
    <row r="1062" spans="19:19">
      <c r="S1062" s="40" t="s">
        <v>5</v>
      </c>
    </row>
    <row r="1063" spans="19:19">
      <c r="S1063" s="40" t="s">
        <v>5</v>
      </c>
    </row>
    <row r="1064" spans="19:19">
      <c r="S1064" s="40" t="s">
        <v>5</v>
      </c>
    </row>
    <row r="1065" spans="19:19">
      <c r="S1065" s="40" t="s">
        <v>5</v>
      </c>
    </row>
    <row r="1066" spans="19:19">
      <c r="S1066" s="40" t="s">
        <v>5</v>
      </c>
    </row>
    <row r="1067" spans="19:19">
      <c r="S1067" s="40" t="s">
        <v>5</v>
      </c>
    </row>
    <row r="1068" spans="19:19">
      <c r="S1068" s="40" t="s">
        <v>5</v>
      </c>
    </row>
    <row r="1069" spans="19:19">
      <c r="S1069" s="40" t="s">
        <v>5</v>
      </c>
    </row>
    <row r="1070" spans="19:19">
      <c r="S1070" s="40" t="s">
        <v>5</v>
      </c>
    </row>
    <row r="1071" spans="19:19">
      <c r="S1071" s="40" t="s">
        <v>5</v>
      </c>
    </row>
    <row r="1072" spans="19:19">
      <c r="S1072" s="40" t="s">
        <v>5</v>
      </c>
    </row>
    <row r="1073" spans="19:19">
      <c r="S1073" s="40" t="s">
        <v>5</v>
      </c>
    </row>
    <row r="1074" spans="19:19">
      <c r="S1074" s="40" t="s">
        <v>5</v>
      </c>
    </row>
    <row r="1075" spans="19:19">
      <c r="S1075" s="40" t="s">
        <v>5</v>
      </c>
    </row>
    <row r="1076" spans="19:19">
      <c r="S1076" s="40" t="s">
        <v>5</v>
      </c>
    </row>
    <row r="1077" spans="19:19">
      <c r="S1077" s="40" t="s">
        <v>5</v>
      </c>
    </row>
    <row r="1078" spans="19:19">
      <c r="S1078" s="40" t="s">
        <v>5</v>
      </c>
    </row>
    <row r="1079" spans="19:19">
      <c r="S1079" s="40" t="s">
        <v>5</v>
      </c>
    </row>
    <row r="1080" spans="19:19">
      <c r="S1080" s="40" t="s">
        <v>5</v>
      </c>
    </row>
    <row r="1081" spans="19:19">
      <c r="S1081" s="40" t="s">
        <v>5</v>
      </c>
    </row>
    <row r="1082" spans="19:19">
      <c r="S1082" s="40" t="s">
        <v>5</v>
      </c>
    </row>
    <row r="1083" spans="19:19">
      <c r="S1083" s="40" t="s">
        <v>5</v>
      </c>
    </row>
    <row r="1084" spans="19:19">
      <c r="S1084" s="40" t="s">
        <v>5</v>
      </c>
    </row>
    <row r="1085" spans="19:19">
      <c r="S1085" s="40" t="s">
        <v>5</v>
      </c>
    </row>
    <row r="1086" spans="19:19">
      <c r="S1086" s="40" t="s">
        <v>5</v>
      </c>
    </row>
    <row r="1087" spans="19:19">
      <c r="S1087" s="40" t="s">
        <v>5</v>
      </c>
    </row>
    <row r="1088" spans="19:19">
      <c r="S1088" s="40" t="s">
        <v>5</v>
      </c>
    </row>
    <row r="1089" spans="19:19">
      <c r="S1089" s="40" t="s">
        <v>5</v>
      </c>
    </row>
    <row r="1090" spans="19:19">
      <c r="S1090" s="40" t="s">
        <v>5</v>
      </c>
    </row>
    <row r="1091" spans="19:19">
      <c r="S1091" s="40" t="s">
        <v>5</v>
      </c>
    </row>
    <row r="1092" spans="19:19">
      <c r="S1092" s="40" t="s">
        <v>5</v>
      </c>
    </row>
    <row r="1093" spans="19:19">
      <c r="S1093" s="40" t="s">
        <v>5</v>
      </c>
    </row>
    <row r="1094" spans="19:19">
      <c r="S1094" s="40" t="s">
        <v>5</v>
      </c>
    </row>
    <row r="1095" spans="19:19">
      <c r="S1095" s="40" t="s">
        <v>5</v>
      </c>
    </row>
    <row r="1096" spans="19:19">
      <c r="S1096" s="40" t="s">
        <v>5</v>
      </c>
    </row>
    <row r="1097" spans="19:19">
      <c r="S1097" s="40" t="s">
        <v>5</v>
      </c>
    </row>
    <row r="1098" spans="19:19">
      <c r="S1098" s="40" t="s">
        <v>5</v>
      </c>
    </row>
    <row r="1099" spans="19:19">
      <c r="S1099" s="40" t="s">
        <v>5</v>
      </c>
    </row>
    <row r="1100" spans="19:19">
      <c r="S1100" s="40" t="s">
        <v>5</v>
      </c>
    </row>
    <row r="1101" spans="19:19">
      <c r="S1101" s="40" t="s">
        <v>5</v>
      </c>
    </row>
    <row r="1102" spans="19:19">
      <c r="S1102" s="40" t="s">
        <v>5</v>
      </c>
    </row>
    <row r="1103" spans="19:19">
      <c r="S1103" s="40" t="s">
        <v>5</v>
      </c>
    </row>
    <row r="1104" spans="19:19">
      <c r="S1104" s="40" t="s">
        <v>5</v>
      </c>
    </row>
    <row r="1105" spans="19:19">
      <c r="S1105" s="40" t="s">
        <v>5</v>
      </c>
    </row>
    <row r="1106" spans="19:19">
      <c r="S1106" s="40" t="s">
        <v>5</v>
      </c>
    </row>
    <row r="1107" spans="19:19">
      <c r="S1107" s="40" t="s">
        <v>5</v>
      </c>
    </row>
    <row r="1108" spans="19:19">
      <c r="S1108" s="40" t="s">
        <v>5</v>
      </c>
    </row>
    <row r="1109" spans="19:19">
      <c r="S1109" s="40" t="s">
        <v>5</v>
      </c>
    </row>
    <row r="1110" spans="19:19">
      <c r="S1110" s="40" t="s">
        <v>5</v>
      </c>
    </row>
    <row r="1111" spans="19:19">
      <c r="S1111" s="40" t="s">
        <v>5</v>
      </c>
    </row>
    <row r="1112" spans="19:19">
      <c r="S1112" s="40" t="s">
        <v>5</v>
      </c>
    </row>
    <row r="1113" spans="19:19">
      <c r="S1113" s="40" t="s">
        <v>5</v>
      </c>
    </row>
    <row r="1114" spans="19:19">
      <c r="S1114" s="40" t="s">
        <v>5</v>
      </c>
    </row>
    <row r="1115" spans="19:19">
      <c r="S1115" s="40" t="s">
        <v>5</v>
      </c>
    </row>
    <row r="1116" spans="19:19">
      <c r="S1116" s="40" t="s">
        <v>5</v>
      </c>
    </row>
    <row r="1117" spans="19:19">
      <c r="S1117" s="40" t="s">
        <v>5</v>
      </c>
    </row>
    <row r="1118" spans="19:19">
      <c r="S1118" s="40" t="s">
        <v>5</v>
      </c>
    </row>
    <row r="1119" spans="19:19">
      <c r="S1119" s="40" t="s">
        <v>5</v>
      </c>
    </row>
    <row r="1120" spans="19:19">
      <c r="S1120" s="40" t="s">
        <v>5</v>
      </c>
    </row>
    <row r="1121" spans="19:19">
      <c r="S1121" s="40" t="s">
        <v>5</v>
      </c>
    </row>
    <row r="1122" spans="19:19">
      <c r="S1122" s="40" t="s">
        <v>5</v>
      </c>
    </row>
    <row r="1123" spans="19:19">
      <c r="S1123" s="40" t="s">
        <v>5</v>
      </c>
    </row>
    <row r="1124" spans="19:19">
      <c r="S1124" s="40" t="s">
        <v>5</v>
      </c>
    </row>
    <row r="1125" spans="19:19">
      <c r="S1125" s="40" t="s">
        <v>5</v>
      </c>
    </row>
    <row r="1126" spans="19:19">
      <c r="S1126" s="40" t="s">
        <v>5</v>
      </c>
    </row>
    <row r="1127" spans="19:19">
      <c r="S1127" s="40" t="s">
        <v>5</v>
      </c>
    </row>
    <row r="1128" spans="19:19">
      <c r="S1128" s="40" t="s">
        <v>5</v>
      </c>
    </row>
    <row r="1129" spans="19:19">
      <c r="S1129" s="40" t="s">
        <v>5</v>
      </c>
    </row>
    <row r="1130" spans="19:19">
      <c r="S1130" s="40" t="s">
        <v>5</v>
      </c>
    </row>
    <row r="1131" spans="19:19">
      <c r="S1131" s="40" t="s">
        <v>5</v>
      </c>
    </row>
    <row r="1132" spans="19:19">
      <c r="S1132" s="40" t="s">
        <v>5</v>
      </c>
    </row>
    <row r="1133" spans="19:19">
      <c r="S1133" s="40" t="s">
        <v>5</v>
      </c>
    </row>
    <row r="1134" spans="19:19">
      <c r="S1134" s="40" t="s">
        <v>5</v>
      </c>
    </row>
    <row r="1135" spans="19:19">
      <c r="S1135" s="40" t="s">
        <v>5</v>
      </c>
    </row>
    <row r="1136" spans="19:19">
      <c r="S1136" s="40" t="s">
        <v>5</v>
      </c>
    </row>
    <row r="1137" spans="19:19">
      <c r="S1137" s="40" t="s">
        <v>5</v>
      </c>
    </row>
    <row r="1138" spans="19:19">
      <c r="S1138" s="40" t="s">
        <v>5</v>
      </c>
    </row>
    <row r="1139" spans="19:19">
      <c r="S1139" s="40" t="s">
        <v>5</v>
      </c>
    </row>
    <row r="1140" spans="19:19">
      <c r="S1140" s="40" t="s">
        <v>5</v>
      </c>
    </row>
    <row r="1141" spans="19:19">
      <c r="S1141" s="40" t="s">
        <v>5</v>
      </c>
    </row>
    <row r="1142" spans="19:19">
      <c r="S1142" s="40" t="s">
        <v>5</v>
      </c>
    </row>
    <row r="1143" spans="19:19">
      <c r="S1143" s="40" t="s">
        <v>5</v>
      </c>
    </row>
    <row r="1144" spans="19:19">
      <c r="S1144" s="40" t="s">
        <v>5</v>
      </c>
    </row>
    <row r="1145" spans="19:19">
      <c r="S1145" s="40" t="s">
        <v>5</v>
      </c>
    </row>
    <row r="1146" spans="19:19">
      <c r="S1146" s="40" t="s">
        <v>5</v>
      </c>
    </row>
    <row r="1147" spans="19:19">
      <c r="S1147" s="40" t="s">
        <v>5</v>
      </c>
    </row>
    <row r="1148" spans="19:19">
      <c r="S1148" s="40" t="s">
        <v>5</v>
      </c>
    </row>
    <row r="1149" spans="19:19">
      <c r="S1149" s="40" t="s">
        <v>5</v>
      </c>
    </row>
    <row r="1150" spans="19:19">
      <c r="S1150" s="40" t="s">
        <v>5</v>
      </c>
    </row>
    <row r="1151" spans="19:19">
      <c r="S1151" s="40" t="s">
        <v>5</v>
      </c>
    </row>
  </sheetData>
  <mergeCells count="3">
    <mergeCell ref="B3:M3"/>
    <mergeCell ref="R1:W1"/>
    <mergeCell ref="T2:W2"/>
  </mergeCells>
  <phoneticPr fontId="12" type="noConversion"/>
  <pageMargins left="0.35433070866141736" right="0.35433070866141736" top="0.98425196850393704" bottom="0.78740157480314965" header="0" footer="0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 enableFormatConditionsCalculation="0">
    <tabColor indexed="11"/>
  </sheetPr>
  <dimension ref="A1:V37"/>
  <sheetViews>
    <sheetView workbookViewId="0">
      <selection activeCell="A11" sqref="A11"/>
    </sheetView>
  </sheetViews>
  <sheetFormatPr defaultRowHeight="24.4"/>
  <cols>
    <col min="1" max="1" width="17.15234375" style="1" customWidth="1"/>
    <col min="2" max="2" width="12" style="1" customWidth="1"/>
    <col min="3" max="3" width="6.53515625" style="1" customWidth="1"/>
    <col min="4" max="4" width="7.3828125" style="1" customWidth="1"/>
    <col min="5" max="6" width="11.15234375" style="1" customWidth="1"/>
    <col min="7" max="7" width="8.15234375" style="1" customWidth="1"/>
    <col min="8" max="8" width="13.84375" style="1" customWidth="1"/>
    <col min="9" max="9" width="13.3046875" style="1" customWidth="1"/>
    <col min="13" max="13" width="16.15234375" style="2" customWidth="1"/>
    <col min="14" max="14" width="15.84375" style="2" customWidth="1"/>
    <col min="15" max="15" width="15.3828125" style="1" customWidth="1"/>
    <col min="16" max="16" width="16.3046875" style="1" customWidth="1"/>
    <col min="17" max="17" width="9.15234375" style="1" customWidth="1"/>
    <col min="18" max="18" width="11" style="1" bestFit="1" customWidth="1"/>
    <col min="19" max="20" width="9.15234375" style="1" customWidth="1"/>
  </cols>
  <sheetData>
    <row r="1" spans="1:22">
      <c r="B1" s="83" t="s">
        <v>159</v>
      </c>
      <c r="M1" s="83"/>
      <c r="N1" s="169" t="s">
        <v>160</v>
      </c>
    </row>
    <row r="2" spans="1:22">
      <c r="A2" s="42"/>
      <c r="B2" s="82" t="s">
        <v>979</v>
      </c>
      <c r="C2" s="42"/>
      <c r="D2" s="42"/>
      <c r="E2" s="42"/>
      <c r="F2" s="42"/>
      <c r="G2" s="42"/>
      <c r="H2" s="42"/>
      <c r="I2" s="42"/>
      <c r="M2" s="3" t="s">
        <v>44</v>
      </c>
      <c r="N2" s="3" t="s">
        <v>10</v>
      </c>
      <c r="O2" s="3" t="s">
        <v>40</v>
      </c>
      <c r="P2" s="3" t="s">
        <v>13</v>
      </c>
      <c r="R2" s="34" t="s">
        <v>68</v>
      </c>
    </row>
    <row r="3" spans="1:22">
      <c r="A3" s="42"/>
      <c r="B3" s="15"/>
      <c r="C3" s="42"/>
      <c r="D3" s="42"/>
      <c r="E3" s="42"/>
      <c r="F3" s="42"/>
      <c r="G3" s="42"/>
      <c r="H3" s="42"/>
      <c r="I3" s="42"/>
      <c r="M3" s="4"/>
      <c r="N3" s="4"/>
      <c r="O3" s="4" t="s">
        <v>18</v>
      </c>
      <c r="P3" s="4"/>
      <c r="Q3" s="2"/>
      <c r="R3" s="2"/>
      <c r="S3" s="2"/>
      <c r="T3" s="2"/>
    </row>
    <row r="4" spans="1:22">
      <c r="A4" s="3" t="s">
        <v>9</v>
      </c>
      <c r="B4" s="3" t="s">
        <v>10</v>
      </c>
      <c r="C4" s="3" t="s">
        <v>15</v>
      </c>
      <c r="D4" s="3" t="s">
        <v>16</v>
      </c>
      <c r="E4" s="54" t="s">
        <v>41</v>
      </c>
      <c r="F4" s="54" t="s">
        <v>13</v>
      </c>
      <c r="G4" s="3" t="s">
        <v>17</v>
      </c>
      <c r="H4" s="55" t="s">
        <v>6</v>
      </c>
      <c r="I4" s="55" t="s">
        <v>13</v>
      </c>
      <c r="M4" s="17" t="s">
        <v>45</v>
      </c>
      <c r="N4" s="35">
        <v>70402.378235510812</v>
      </c>
      <c r="O4" s="17">
        <v>81</v>
      </c>
      <c r="P4" s="36">
        <f t="shared" ref="P4:P10" si="0">O4*100000/N4</f>
        <v>115.05293149194181</v>
      </c>
      <c r="Q4" s="2"/>
      <c r="R4" s="70">
        <f>O4*100/O10</f>
        <v>5.0216986980781151</v>
      </c>
      <c r="S4" s="71"/>
      <c r="T4" s="72"/>
    </row>
    <row r="5" spans="1:22">
      <c r="A5" s="4"/>
      <c r="B5" s="4"/>
      <c r="C5" s="4" t="s">
        <v>18</v>
      </c>
      <c r="D5" s="4" t="s">
        <v>18</v>
      </c>
      <c r="E5" s="56" t="s">
        <v>7</v>
      </c>
      <c r="F5" s="56" t="s">
        <v>7</v>
      </c>
      <c r="G5" s="4" t="s">
        <v>18</v>
      </c>
      <c r="H5" s="57" t="s">
        <v>18</v>
      </c>
      <c r="I5" s="57" t="s">
        <v>8</v>
      </c>
      <c r="L5" s="107"/>
      <c r="M5" s="17" t="s">
        <v>46</v>
      </c>
      <c r="N5" s="35">
        <v>75042.440353473663</v>
      </c>
      <c r="O5" s="17">
        <v>306</v>
      </c>
      <c r="P5" s="36">
        <f t="shared" si="0"/>
        <v>407.769255049067</v>
      </c>
      <c r="R5" s="70">
        <f>O5*100/O10</f>
        <v>18.970861748295103</v>
      </c>
      <c r="S5" s="71"/>
      <c r="T5" s="72"/>
      <c r="V5" s="299"/>
    </row>
    <row r="6" spans="1:22">
      <c r="A6" s="26" t="s">
        <v>21</v>
      </c>
      <c r="B6" s="5">
        <f>B7+B8</f>
        <v>156133</v>
      </c>
      <c r="C6" s="6">
        <f>C7+C8</f>
        <v>119</v>
      </c>
      <c r="D6" s="6">
        <f>D7+D8</f>
        <v>3</v>
      </c>
      <c r="E6" s="58">
        <f>C6+D6</f>
        <v>122</v>
      </c>
      <c r="F6" s="59">
        <f>E6*100000/B6</f>
        <v>78.138510116375144</v>
      </c>
      <c r="G6" s="6">
        <f>G7+G8</f>
        <v>164</v>
      </c>
      <c r="H6" s="60">
        <f>C6+D6+G6</f>
        <v>286</v>
      </c>
      <c r="I6" s="61">
        <f>H6*100000/B6</f>
        <v>183.1771630596991</v>
      </c>
      <c r="L6" s="107"/>
      <c r="M6" s="17" t="s">
        <v>36</v>
      </c>
      <c r="N6" s="35">
        <v>84248.338076132117</v>
      </c>
      <c r="O6" s="17">
        <v>432</v>
      </c>
      <c r="P6" s="36">
        <f t="shared" si="0"/>
        <v>512.76975886410662</v>
      </c>
      <c r="R6" s="70">
        <f>O6*100/O10</f>
        <v>26.782393056416616</v>
      </c>
      <c r="S6" s="73"/>
      <c r="T6" s="38"/>
      <c r="V6" s="299"/>
    </row>
    <row r="7" spans="1:22">
      <c r="A7" s="28" t="s">
        <v>57</v>
      </c>
      <c r="B7" s="7">
        <v>34554</v>
      </c>
      <c r="C7" s="8">
        <v>28</v>
      </c>
      <c r="D7" s="9">
        <v>2</v>
      </c>
      <c r="E7" s="62">
        <f>C7+D7</f>
        <v>30</v>
      </c>
      <c r="F7" s="63">
        <f>E7*100000/B7</f>
        <v>86.820628581350931</v>
      </c>
      <c r="G7" s="10">
        <v>29</v>
      </c>
      <c r="H7" s="64">
        <f>C7+D7+G7</f>
        <v>59</v>
      </c>
      <c r="I7" s="65">
        <f>H7*100000/B7</f>
        <v>170.74723620999015</v>
      </c>
      <c r="M7" s="17" t="s">
        <v>37</v>
      </c>
      <c r="N7" s="35">
        <v>199998.93546853634</v>
      </c>
      <c r="O7" s="17">
        <v>486</v>
      </c>
      <c r="P7" s="36">
        <f t="shared" si="0"/>
        <v>243.00129341261274</v>
      </c>
      <c r="R7" s="70">
        <f>O7*100/O10</f>
        <v>30.130192188468691</v>
      </c>
      <c r="S7" s="71"/>
      <c r="T7" s="72"/>
      <c r="V7" s="299"/>
    </row>
    <row r="8" spans="1:22">
      <c r="A8" s="28" t="s">
        <v>22</v>
      </c>
      <c r="B8" s="7">
        <v>121579</v>
      </c>
      <c r="C8" s="8">
        <v>91</v>
      </c>
      <c r="D8" s="9">
        <v>1</v>
      </c>
      <c r="E8" s="62">
        <f t="shared" ref="E8:E27" si="1">C8+D8</f>
        <v>92</v>
      </c>
      <c r="F8" s="63">
        <f t="shared" ref="F8:F27" si="2">E8*100000/B8</f>
        <v>75.670962913003066</v>
      </c>
      <c r="G8" s="10">
        <v>135</v>
      </c>
      <c r="H8" s="64">
        <f t="shared" ref="H8:H27" si="3">C8+D8+G8</f>
        <v>227</v>
      </c>
      <c r="I8" s="65">
        <f t="shared" ref="I8:I27" si="4">H8*100000/B8</f>
        <v>186.70987588317061</v>
      </c>
      <c r="M8" s="17" t="s">
        <v>38</v>
      </c>
      <c r="N8" s="35">
        <v>444932</v>
      </c>
      <c r="O8" s="17">
        <v>231</v>
      </c>
      <c r="P8" s="36">
        <f t="shared" si="0"/>
        <v>51.918045903643701</v>
      </c>
      <c r="R8" s="70">
        <f>O8*100/O10</f>
        <v>14.321140731556106</v>
      </c>
      <c r="S8" s="71"/>
      <c r="T8" s="72"/>
      <c r="V8" s="299"/>
    </row>
    <row r="9" spans="1:22">
      <c r="A9" s="29" t="s">
        <v>23</v>
      </c>
      <c r="B9" s="12">
        <v>98345</v>
      </c>
      <c r="C9" s="8">
        <v>34</v>
      </c>
      <c r="D9" s="9">
        <v>1</v>
      </c>
      <c r="E9" s="62">
        <f t="shared" si="1"/>
        <v>35</v>
      </c>
      <c r="F9" s="63">
        <f t="shared" si="2"/>
        <v>35.588997915501551</v>
      </c>
      <c r="G9" s="10">
        <v>38</v>
      </c>
      <c r="H9" s="64">
        <f t="shared" si="3"/>
        <v>73</v>
      </c>
      <c r="I9" s="65">
        <f t="shared" si="4"/>
        <v>74.228481366617515</v>
      </c>
      <c r="M9" s="17" t="s">
        <v>39</v>
      </c>
      <c r="N9" s="35">
        <v>433946</v>
      </c>
      <c r="O9" s="17">
        <v>77</v>
      </c>
      <c r="P9" s="36">
        <f t="shared" si="0"/>
        <v>17.744143280500339</v>
      </c>
      <c r="R9" s="70">
        <f>O9*100/O10</f>
        <v>4.7737135771853687</v>
      </c>
      <c r="T9" s="72"/>
      <c r="V9" s="299"/>
    </row>
    <row r="10" spans="1:22">
      <c r="A10" s="29" t="s">
        <v>31</v>
      </c>
      <c r="B10" s="12">
        <v>53681</v>
      </c>
      <c r="C10" s="8">
        <v>34</v>
      </c>
      <c r="D10" s="9">
        <v>0</v>
      </c>
      <c r="E10" s="62">
        <f t="shared" si="1"/>
        <v>34</v>
      </c>
      <c r="F10" s="63">
        <f t="shared" si="2"/>
        <v>63.337121141558463</v>
      </c>
      <c r="G10" s="10">
        <v>77</v>
      </c>
      <c r="H10" s="64">
        <f t="shared" si="3"/>
        <v>111</v>
      </c>
      <c r="I10" s="65">
        <f t="shared" si="4"/>
        <v>206.77707196214675</v>
      </c>
      <c r="M10" s="31" t="s">
        <v>41</v>
      </c>
      <c r="N10" s="32">
        <f>SUM(N4:N9)</f>
        <v>1308570.0921336529</v>
      </c>
      <c r="O10" s="32">
        <f>SUM(O4:O9)</f>
        <v>1613</v>
      </c>
      <c r="P10" s="33">
        <f t="shared" si="0"/>
        <v>123.26431802899968</v>
      </c>
      <c r="R10" s="74">
        <f>SUM(R4:R9)</f>
        <v>100</v>
      </c>
      <c r="T10" s="72"/>
      <c r="V10" s="299"/>
    </row>
    <row r="11" spans="1:22">
      <c r="A11" s="29" t="s">
        <v>24</v>
      </c>
      <c r="B11" s="12">
        <v>80638</v>
      </c>
      <c r="C11" s="8">
        <v>38</v>
      </c>
      <c r="D11" s="9">
        <v>2</v>
      </c>
      <c r="E11" s="62">
        <f t="shared" si="1"/>
        <v>40</v>
      </c>
      <c r="F11" s="63">
        <f t="shared" si="2"/>
        <v>49.60440487115256</v>
      </c>
      <c r="G11" s="10">
        <v>52</v>
      </c>
      <c r="H11" s="64">
        <f t="shared" si="3"/>
        <v>92</v>
      </c>
      <c r="I11" s="65">
        <f t="shared" si="4"/>
        <v>114.09013120365088</v>
      </c>
      <c r="M11" s="37"/>
      <c r="T11" s="2"/>
    </row>
    <row r="12" spans="1:22">
      <c r="A12" s="29" t="s">
        <v>25</v>
      </c>
      <c r="B12" s="12">
        <v>68373</v>
      </c>
      <c r="C12" s="8">
        <v>51</v>
      </c>
      <c r="D12" s="9">
        <v>0</v>
      </c>
      <c r="E12" s="62">
        <f t="shared" si="1"/>
        <v>51</v>
      </c>
      <c r="F12" s="63">
        <f t="shared" si="2"/>
        <v>74.590847264270991</v>
      </c>
      <c r="G12" s="10">
        <v>84</v>
      </c>
      <c r="H12" s="64">
        <f t="shared" si="3"/>
        <v>135</v>
      </c>
      <c r="I12" s="65">
        <f t="shared" si="4"/>
        <v>197.44636040542321</v>
      </c>
    </row>
    <row r="13" spans="1:22">
      <c r="A13" s="29" t="s">
        <v>26</v>
      </c>
      <c r="B13" s="12">
        <v>73394</v>
      </c>
      <c r="C13" s="8">
        <v>23</v>
      </c>
      <c r="D13" s="9">
        <v>5</v>
      </c>
      <c r="E13" s="62">
        <f t="shared" si="1"/>
        <v>28</v>
      </c>
      <c r="F13" s="63">
        <f t="shared" si="2"/>
        <v>38.15025751423822</v>
      </c>
      <c r="G13" s="10">
        <v>59</v>
      </c>
      <c r="H13" s="64">
        <f t="shared" si="3"/>
        <v>87</v>
      </c>
      <c r="I13" s="65">
        <f t="shared" si="4"/>
        <v>118.53830013352591</v>
      </c>
      <c r="M13" s="75" t="s">
        <v>69</v>
      </c>
      <c r="N13" s="75" t="s">
        <v>10</v>
      </c>
      <c r="O13" s="75" t="s">
        <v>40</v>
      </c>
      <c r="P13" s="76" t="s">
        <v>13</v>
      </c>
    </row>
    <row r="14" spans="1:22">
      <c r="A14" s="29" t="s">
        <v>27</v>
      </c>
      <c r="B14" s="12">
        <v>107869</v>
      </c>
      <c r="C14" s="8">
        <v>42</v>
      </c>
      <c r="D14" s="9">
        <v>0</v>
      </c>
      <c r="E14" s="62">
        <f t="shared" si="1"/>
        <v>42</v>
      </c>
      <c r="F14" s="63">
        <f t="shared" si="2"/>
        <v>38.936116956678937</v>
      </c>
      <c r="G14" s="10">
        <v>83</v>
      </c>
      <c r="H14" s="64">
        <f t="shared" si="3"/>
        <v>125</v>
      </c>
      <c r="I14" s="65">
        <f t="shared" si="4"/>
        <v>115.88130046630636</v>
      </c>
      <c r="M14" s="77" t="s">
        <v>70</v>
      </c>
      <c r="N14" s="78">
        <v>652498</v>
      </c>
      <c r="O14" s="77">
        <v>804</v>
      </c>
      <c r="P14" s="36">
        <f>O14*100000/N14</f>
        <v>123.21876848664671</v>
      </c>
      <c r="R14" s="79"/>
    </row>
    <row r="15" spans="1:22">
      <c r="A15" s="29" t="s">
        <v>34</v>
      </c>
      <c r="B15" s="12">
        <v>57800</v>
      </c>
      <c r="C15" s="8">
        <v>47</v>
      </c>
      <c r="D15" s="9">
        <v>0</v>
      </c>
      <c r="E15" s="62">
        <f t="shared" si="1"/>
        <v>47</v>
      </c>
      <c r="F15" s="63">
        <f t="shared" si="2"/>
        <v>81.31487889273356</v>
      </c>
      <c r="G15" s="10">
        <v>44</v>
      </c>
      <c r="H15" s="64">
        <f t="shared" si="3"/>
        <v>91</v>
      </c>
      <c r="I15" s="65">
        <f t="shared" si="4"/>
        <v>157.43944636678199</v>
      </c>
      <c r="M15" s="77" t="s">
        <v>71</v>
      </c>
      <c r="N15" s="78">
        <v>656072</v>
      </c>
      <c r="O15" s="77">
        <v>809</v>
      </c>
      <c r="P15" s="36">
        <f>O15*100000/N15</f>
        <v>123.30963674718629</v>
      </c>
    </row>
    <row r="16" spans="1:22">
      <c r="A16" s="29" t="s">
        <v>32</v>
      </c>
      <c r="B16" s="12">
        <v>65683</v>
      </c>
      <c r="C16" s="8">
        <v>30</v>
      </c>
      <c r="D16" s="9">
        <v>0</v>
      </c>
      <c r="E16" s="62">
        <f t="shared" si="1"/>
        <v>30</v>
      </c>
      <c r="F16" s="63">
        <f t="shared" si="2"/>
        <v>45.673918669975485</v>
      </c>
      <c r="G16" s="10">
        <v>23</v>
      </c>
      <c r="H16" s="64">
        <f t="shared" si="3"/>
        <v>53</v>
      </c>
      <c r="I16" s="65">
        <f t="shared" si="4"/>
        <v>80.690589650290036</v>
      </c>
      <c r="M16" s="80" t="s">
        <v>41</v>
      </c>
      <c r="N16" s="81">
        <f>N14+N15</f>
        <v>1308570</v>
      </c>
      <c r="O16" s="289">
        <f>O14+O15</f>
        <v>1613</v>
      </c>
      <c r="P16" s="69">
        <f>O16*100000/N16</f>
        <v>123.26432670778024</v>
      </c>
    </row>
    <row r="17" spans="1:22">
      <c r="A17" s="29" t="s">
        <v>28</v>
      </c>
      <c r="B17" s="12">
        <v>121515</v>
      </c>
      <c r="C17" s="8">
        <v>12</v>
      </c>
      <c r="D17" s="9">
        <v>2</v>
      </c>
      <c r="E17" s="62">
        <f t="shared" si="1"/>
        <v>14</v>
      </c>
      <c r="F17" s="63">
        <f t="shared" si="2"/>
        <v>11.521211373081513</v>
      </c>
      <c r="G17" s="10">
        <v>111</v>
      </c>
      <c r="H17" s="64">
        <f t="shared" si="3"/>
        <v>125</v>
      </c>
      <c r="I17" s="65">
        <f t="shared" si="4"/>
        <v>102.86795868822779</v>
      </c>
    </row>
    <row r="18" spans="1:22">
      <c r="A18" s="29" t="s">
        <v>29</v>
      </c>
      <c r="B18" s="12">
        <v>116425</v>
      </c>
      <c r="C18" s="8">
        <v>52</v>
      </c>
      <c r="D18" s="9">
        <v>3</v>
      </c>
      <c r="E18" s="62">
        <f t="shared" si="1"/>
        <v>55</v>
      </c>
      <c r="F18" s="63">
        <f t="shared" si="2"/>
        <v>47.240712905303845</v>
      </c>
      <c r="G18" s="10">
        <v>66</v>
      </c>
      <c r="H18" s="64">
        <f t="shared" si="3"/>
        <v>121</v>
      </c>
      <c r="I18" s="65">
        <f t="shared" si="4"/>
        <v>103.92956839166845</v>
      </c>
      <c r="R18" s="79"/>
    </row>
    <row r="19" spans="1:22">
      <c r="A19" s="29" t="s">
        <v>33</v>
      </c>
      <c r="B19" s="12">
        <v>23197</v>
      </c>
      <c r="C19" s="8">
        <v>6</v>
      </c>
      <c r="D19" s="9">
        <v>0</v>
      </c>
      <c r="E19" s="62">
        <f t="shared" si="1"/>
        <v>6</v>
      </c>
      <c r="F19" s="63">
        <f t="shared" si="2"/>
        <v>25.865413631072983</v>
      </c>
      <c r="G19" s="10">
        <v>9</v>
      </c>
      <c r="H19" s="64">
        <f t="shared" si="3"/>
        <v>15</v>
      </c>
      <c r="I19" s="65">
        <f t="shared" si="4"/>
        <v>64.663534077682456</v>
      </c>
      <c r="T19" s="296"/>
      <c r="U19" s="297"/>
      <c r="V19" s="298"/>
    </row>
    <row r="20" spans="1:22">
      <c r="A20" s="29" t="s">
        <v>58</v>
      </c>
      <c r="B20" s="12">
        <v>28005</v>
      </c>
      <c r="C20" s="8">
        <v>11</v>
      </c>
      <c r="D20" s="9">
        <v>1</v>
      </c>
      <c r="E20" s="62">
        <f t="shared" si="1"/>
        <v>12</v>
      </c>
      <c r="F20" s="63">
        <f t="shared" si="2"/>
        <v>42.849491162292445</v>
      </c>
      <c r="G20" s="10">
        <v>9</v>
      </c>
      <c r="H20" s="64">
        <f t="shared" si="3"/>
        <v>21</v>
      </c>
      <c r="I20" s="65">
        <f t="shared" si="4"/>
        <v>74.986609534011777</v>
      </c>
      <c r="T20" s="296"/>
      <c r="U20" s="297"/>
      <c r="V20" s="298"/>
    </row>
    <row r="21" spans="1:22">
      <c r="A21" s="29" t="s">
        <v>30</v>
      </c>
      <c r="B21" s="12">
        <v>74504</v>
      </c>
      <c r="C21" s="8">
        <v>58</v>
      </c>
      <c r="D21" s="9">
        <v>0</v>
      </c>
      <c r="E21" s="62">
        <f t="shared" si="1"/>
        <v>58</v>
      </c>
      <c r="F21" s="63">
        <f t="shared" si="2"/>
        <v>77.848169225813379</v>
      </c>
      <c r="G21" s="10">
        <v>22</v>
      </c>
      <c r="H21" s="64">
        <f t="shared" si="3"/>
        <v>80</v>
      </c>
      <c r="I21" s="65">
        <f t="shared" si="4"/>
        <v>107.37678513905294</v>
      </c>
      <c r="T21" s="296"/>
      <c r="U21" s="297"/>
      <c r="V21" s="298"/>
    </row>
    <row r="22" spans="1:22">
      <c r="A22" s="29" t="s">
        <v>35</v>
      </c>
      <c r="B22" s="12">
        <v>22704</v>
      </c>
      <c r="C22" s="8">
        <v>5</v>
      </c>
      <c r="D22" s="9">
        <v>2</v>
      </c>
      <c r="E22" s="62">
        <f t="shared" si="1"/>
        <v>7</v>
      </c>
      <c r="F22" s="63">
        <f t="shared" si="2"/>
        <v>30.831571529245949</v>
      </c>
      <c r="G22" s="10">
        <v>6</v>
      </c>
      <c r="H22" s="64">
        <f t="shared" si="3"/>
        <v>13</v>
      </c>
      <c r="I22" s="65">
        <f t="shared" si="4"/>
        <v>57.258632840028191</v>
      </c>
      <c r="T22" s="296"/>
      <c r="U22" s="297"/>
      <c r="V22" s="298"/>
    </row>
    <row r="23" spans="1:22">
      <c r="A23" s="11" t="s">
        <v>59</v>
      </c>
      <c r="B23" s="12">
        <v>36869</v>
      </c>
      <c r="C23" s="8">
        <v>30</v>
      </c>
      <c r="D23" s="9">
        <v>0</v>
      </c>
      <c r="E23" s="62">
        <f t="shared" si="1"/>
        <v>30</v>
      </c>
      <c r="F23" s="63">
        <f t="shared" si="2"/>
        <v>81.369171933060301</v>
      </c>
      <c r="G23" s="10">
        <v>6</v>
      </c>
      <c r="H23" s="64">
        <f t="shared" si="3"/>
        <v>36</v>
      </c>
      <c r="I23" s="65">
        <f t="shared" si="4"/>
        <v>97.643006319672352</v>
      </c>
      <c r="T23" s="296"/>
      <c r="U23" s="297"/>
      <c r="V23" s="298"/>
    </row>
    <row r="24" spans="1:22">
      <c r="A24" s="11" t="s">
        <v>60</v>
      </c>
      <c r="B24" s="12">
        <v>47085</v>
      </c>
      <c r="C24" s="8">
        <v>10</v>
      </c>
      <c r="D24" s="9">
        <v>0</v>
      </c>
      <c r="E24" s="62">
        <f t="shared" si="1"/>
        <v>10</v>
      </c>
      <c r="F24" s="63">
        <f t="shared" si="2"/>
        <v>21.238186258893492</v>
      </c>
      <c r="G24" s="10">
        <v>9</v>
      </c>
      <c r="H24" s="64">
        <f t="shared" si="3"/>
        <v>19</v>
      </c>
      <c r="I24" s="65">
        <f t="shared" si="4"/>
        <v>40.352553891897635</v>
      </c>
      <c r="T24" s="296"/>
      <c r="U24" s="297"/>
      <c r="V24" s="298"/>
    </row>
    <row r="25" spans="1:22">
      <c r="A25" s="11" t="s">
        <v>61</v>
      </c>
      <c r="B25" s="12">
        <v>27802</v>
      </c>
      <c r="C25" s="8">
        <v>29</v>
      </c>
      <c r="D25" s="9">
        <v>0</v>
      </c>
      <c r="E25" s="62">
        <f t="shared" si="1"/>
        <v>29</v>
      </c>
      <c r="F25" s="63">
        <f t="shared" si="2"/>
        <v>104.30904251492699</v>
      </c>
      <c r="G25" s="10">
        <v>27</v>
      </c>
      <c r="H25" s="64">
        <f t="shared" si="3"/>
        <v>56</v>
      </c>
      <c r="I25" s="65">
        <f t="shared" si="4"/>
        <v>201.42435795985901</v>
      </c>
      <c r="T25" s="296"/>
      <c r="U25" s="297"/>
      <c r="V25" s="298"/>
    </row>
    <row r="26" spans="1:22">
      <c r="A26" s="11" t="s">
        <v>62</v>
      </c>
      <c r="B26" s="12">
        <v>24905</v>
      </c>
      <c r="C26" s="8">
        <v>20</v>
      </c>
      <c r="D26" s="9">
        <v>1</v>
      </c>
      <c r="E26" s="62">
        <f t="shared" si="1"/>
        <v>21</v>
      </c>
      <c r="F26" s="63">
        <f t="shared" si="2"/>
        <v>84.320417586829947</v>
      </c>
      <c r="G26" s="10">
        <v>13</v>
      </c>
      <c r="H26" s="64">
        <f t="shared" si="3"/>
        <v>34</v>
      </c>
      <c r="I26" s="65">
        <f t="shared" si="4"/>
        <v>136.51877133105802</v>
      </c>
      <c r="T26" s="296"/>
      <c r="U26" s="297"/>
      <c r="V26" s="298"/>
    </row>
    <row r="27" spans="1:22">
      <c r="A27" s="14" t="s">
        <v>63</v>
      </c>
      <c r="B27" s="12">
        <v>23643</v>
      </c>
      <c r="C27" s="13">
        <v>12</v>
      </c>
      <c r="D27" s="10">
        <v>1</v>
      </c>
      <c r="E27" s="62">
        <f t="shared" si="1"/>
        <v>13</v>
      </c>
      <c r="F27" s="63">
        <f t="shared" si="2"/>
        <v>54.984562026815546</v>
      </c>
      <c r="G27" s="10">
        <v>27</v>
      </c>
      <c r="H27" s="64">
        <f t="shared" si="3"/>
        <v>40</v>
      </c>
      <c r="I27" s="65">
        <f t="shared" si="4"/>
        <v>169.18326777481707</v>
      </c>
      <c r="M27" s="34"/>
      <c r="N27" s="34"/>
      <c r="O27" s="15"/>
      <c r="P27" s="15"/>
      <c r="Q27" s="15"/>
      <c r="R27" s="15"/>
      <c r="S27" s="15"/>
      <c r="T27" s="296"/>
      <c r="U27" s="297"/>
      <c r="V27" s="298"/>
    </row>
    <row r="28" spans="1:22">
      <c r="A28" s="105" t="s">
        <v>64</v>
      </c>
      <c r="B28" s="103">
        <f>SUM(B7:B27)</f>
        <v>1308570</v>
      </c>
      <c r="C28" s="103">
        <f>SUM(C7:C27)</f>
        <v>663</v>
      </c>
      <c r="D28" s="103">
        <f>SUM(D7:D27)</f>
        <v>21</v>
      </c>
      <c r="E28" s="103">
        <f>SUM(E7:E27)</f>
        <v>684</v>
      </c>
      <c r="F28" s="104">
        <f>E28*100000/B28</f>
        <v>52.270799422270109</v>
      </c>
      <c r="G28" s="103">
        <f>SUM(G7:G27)</f>
        <v>929</v>
      </c>
      <c r="H28" s="103">
        <f>C28+D28+G28</f>
        <v>1613</v>
      </c>
      <c r="I28" s="104">
        <f>H28*100000/B28</f>
        <v>123.26432670778024</v>
      </c>
      <c r="T28" s="296"/>
      <c r="U28" s="297"/>
      <c r="V28" s="298"/>
    </row>
    <row r="29" spans="1:22">
      <c r="T29" s="296"/>
      <c r="U29" s="297"/>
      <c r="V29" s="298"/>
    </row>
    <row r="30" spans="1:22">
      <c r="A30" s="15"/>
      <c r="T30" s="296"/>
      <c r="U30" s="297"/>
      <c r="V30" s="298"/>
    </row>
    <row r="31" spans="1:22">
      <c r="A31" s="15"/>
      <c r="T31" s="296"/>
      <c r="U31" s="297"/>
      <c r="V31" s="298"/>
    </row>
    <row r="32" spans="1:22">
      <c r="T32" s="296"/>
      <c r="U32" s="297"/>
      <c r="V32" s="298"/>
    </row>
    <row r="33" spans="20:22">
      <c r="T33" s="296"/>
      <c r="U33" s="297"/>
      <c r="V33" s="298"/>
    </row>
    <row r="34" spans="20:22">
      <c r="T34" s="296"/>
      <c r="U34" s="297"/>
      <c r="V34" s="298"/>
    </row>
    <row r="35" spans="20:22">
      <c r="T35" s="296"/>
      <c r="U35" s="297"/>
      <c r="V35" s="298"/>
    </row>
    <row r="36" spans="20:22">
      <c r="T36" s="296"/>
      <c r="U36" s="297"/>
      <c r="V36" s="298"/>
    </row>
    <row r="37" spans="20:22">
      <c r="T37" s="296"/>
      <c r="U37" s="297"/>
      <c r="V37" s="298"/>
    </row>
  </sheetData>
  <phoneticPr fontId="12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indexed="15"/>
  </sheetPr>
  <dimension ref="A1:BO62"/>
  <sheetViews>
    <sheetView workbookViewId="0">
      <selection activeCell="J12" sqref="J12"/>
    </sheetView>
  </sheetViews>
  <sheetFormatPr defaultRowHeight="21"/>
  <cols>
    <col min="1" max="1" width="18.15234375" customWidth="1"/>
    <col min="2" max="2" width="10.84375" style="16" customWidth="1"/>
    <col min="3" max="21" width="9.15234375" style="16" customWidth="1"/>
  </cols>
  <sheetData>
    <row r="1" spans="1:54" ht="23.25">
      <c r="A1" s="83" t="s">
        <v>158</v>
      </c>
    </row>
    <row r="2" spans="1:54" ht="23.25">
      <c r="A2" s="83"/>
      <c r="B2" s="130"/>
      <c r="C2" s="82" t="s">
        <v>979</v>
      </c>
      <c r="D2" s="131"/>
    </row>
    <row r="3" spans="1:54" ht="23.25">
      <c r="A3" s="132" t="s">
        <v>9</v>
      </c>
      <c r="B3" s="140"/>
      <c r="C3" s="141"/>
      <c r="D3" s="141"/>
      <c r="E3" s="141"/>
      <c r="F3" s="142" t="s">
        <v>67</v>
      </c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4"/>
    </row>
    <row r="4" spans="1:54" ht="23.25">
      <c r="A4" s="118"/>
      <c r="B4" s="145" t="s">
        <v>41</v>
      </c>
      <c r="C4" s="133" t="s">
        <v>94</v>
      </c>
      <c r="D4" s="133" t="s">
        <v>95</v>
      </c>
      <c r="E4" s="133" t="s">
        <v>96</v>
      </c>
      <c r="F4" s="133" t="s">
        <v>97</v>
      </c>
      <c r="G4" s="133" t="s">
        <v>98</v>
      </c>
      <c r="H4" s="133" t="s">
        <v>99</v>
      </c>
      <c r="I4" s="133" t="s">
        <v>100</v>
      </c>
      <c r="J4" s="133" t="s">
        <v>101</v>
      </c>
      <c r="K4" s="133" t="s">
        <v>102</v>
      </c>
      <c r="L4" s="133" t="s">
        <v>103</v>
      </c>
      <c r="M4" s="133" t="s">
        <v>104</v>
      </c>
      <c r="N4" s="133" t="s">
        <v>105</v>
      </c>
      <c r="O4" s="133" t="s">
        <v>106</v>
      </c>
      <c r="P4" s="133" t="s">
        <v>107</v>
      </c>
      <c r="Q4" s="133" t="s">
        <v>108</v>
      </c>
      <c r="R4" s="133" t="s">
        <v>109</v>
      </c>
      <c r="S4" s="133" t="s">
        <v>110</v>
      </c>
      <c r="T4" s="133" t="s">
        <v>111</v>
      </c>
      <c r="U4" s="133" t="s">
        <v>112</v>
      </c>
      <c r="V4" s="133" t="s">
        <v>113</v>
      </c>
      <c r="W4" s="133" t="s">
        <v>114</v>
      </c>
      <c r="X4" s="133" t="s">
        <v>115</v>
      </c>
      <c r="Y4" s="133" t="s">
        <v>116</v>
      </c>
      <c r="Z4" s="133" t="s">
        <v>117</v>
      </c>
      <c r="AA4" s="133" t="s">
        <v>118</v>
      </c>
      <c r="AB4" s="133" t="s">
        <v>119</v>
      </c>
      <c r="AC4" s="133" t="s">
        <v>120</v>
      </c>
      <c r="AD4" s="133" t="s">
        <v>121</v>
      </c>
      <c r="AE4" s="133" t="s">
        <v>122</v>
      </c>
      <c r="AF4" s="133" t="s">
        <v>123</v>
      </c>
      <c r="AG4" s="133" t="s">
        <v>124</v>
      </c>
      <c r="AH4" s="133" t="s">
        <v>125</v>
      </c>
      <c r="AI4" s="133" t="s">
        <v>126</v>
      </c>
      <c r="AJ4" s="133" t="s">
        <v>127</v>
      </c>
      <c r="AK4" s="133" t="s">
        <v>128</v>
      </c>
      <c r="AL4" s="133" t="s">
        <v>129</v>
      </c>
      <c r="AM4" s="133" t="s">
        <v>130</v>
      </c>
      <c r="AN4" s="133" t="s">
        <v>131</v>
      </c>
      <c r="AO4" s="133" t="s">
        <v>132</v>
      </c>
      <c r="AP4" s="133" t="s">
        <v>133</v>
      </c>
      <c r="AQ4" s="133" t="s">
        <v>134</v>
      </c>
      <c r="AR4" s="133" t="s">
        <v>135</v>
      </c>
      <c r="AS4" s="133" t="s">
        <v>136</v>
      </c>
      <c r="AT4" s="133" t="s">
        <v>137</v>
      </c>
      <c r="AU4" s="133" t="s">
        <v>138</v>
      </c>
      <c r="AV4" s="133" t="s">
        <v>139</v>
      </c>
      <c r="AW4" s="133" t="s">
        <v>140</v>
      </c>
      <c r="AX4" s="133" t="s">
        <v>141</v>
      </c>
      <c r="AY4" s="133" t="s">
        <v>142</v>
      </c>
      <c r="AZ4" s="133" t="s">
        <v>143</v>
      </c>
      <c r="BA4" s="133" t="s">
        <v>144</v>
      </c>
      <c r="BB4" s="133" t="s">
        <v>145</v>
      </c>
    </row>
    <row r="5" spans="1:54" ht="24.4">
      <c r="A5" s="117" t="s">
        <v>21</v>
      </c>
      <c r="B5" s="146">
        <f>SUM(C5:BB5)</f>
        <v>286</v>
      </c>
      <c r="C5" s="303">
        <v>3</v>
      </c>
      <c r="D5" s="66">
        <v>4</v>
      </c>
      <c r="E5" s="66">
        <v>3</v>
      </c>
      <c r="F5" s="66">
        <v>1</v>
      </c>
      <c r="G5" s="66">
        <v>2</v>
      </c>
      <c r="H5" s="66">
        <v>1</v>
      </c>
      <c r="I5" s="66">
        <v>6</v>
      </c>
      <c r="J5" s="66">
        <v>4</v>
      </c>
      <c r="K5" s="66">
        <v>0</v>
      </c>
      <c r="L5" s="66">
        <v>3</v>
      </c>
      <c r="M5" s="66">
        <v>5</v>
      </c>
      <c r="N5" s="66">
        <v>3</v>
      </c>
      <c r="O5" s="66">
        <v>5</v>
      </c>
      <c r="P5" s="66">
        <v>3</v>
      </c>
      <c r="Q5" s="66">
        <v>11</v>
      </c>
      <c r="R5" s="66">
        <v>11</v>
      </c>
      <c r="S5" s="66">
        <v>8</v>
      </c>
      <c r="T5" s="66">
        <v>6</v>
      </c>
      <c r="U5" s="66">
        <v>11</v>
      </c>
      <c r="V5" s="66">
        <v>6</v>
      </c>
      <c r="W5" s="66">
        <v>7</v>
      </c>
      <c r="X5" s="66">
        <v>7</v>
      </c>
      <c r="Y5" s="66">
        <v>8</v>
      </c>
      <c r="Z5" s="66">
        <v>4</v>
      </c>
      <c r="AA5" s="66">
        <v>5</v>
      </c>
      <c r="AB5" s="66">
        <v>10</v>
      </c>
      <c r="AC5" s="66">
        <v>11</v>
      </c>
      <c r="AD5" s="66">
        <v>16</v>
      </c>
      <c r="AE5" s="66">
        <v>18</v>
      </c>
      <c r="AF5" s="66">
        <v>9</v>
      </c>
      <c r="AG5" s="66">
        <v>6</v>
      </c>
      <c r="AH5" s="66">
        <v>9</v>
      </c>
      <c r="AI5" s="66">
        <v>19</v>
      </c>
      <c r="AJ5" s="66">
        <v>6</v>
      </c>
      <c r="AK5" s="66">
        <v>14</v>
      </c>
      <c r="AL5" s="66">
        <v>5</v>
      </c>
      <c r="AM5" s="66">
        <v>7</v>
      </c>
      <c r="AN5" s="66">
        <v>6</v>
      </c>
      <c r="AO5" s="66">
        <v>3</v>
      </c>
      <c r="AP5" s="66">
        <v>3</v>
      </c>
      <c r="AQ5" s="66">
        <v>2</v>
      </c>
      <c r="AR5" s="66">
        <v>6</v>
      </c>
      <c r="AS5" s="66">
        <v>3</v>
      </c>
      <c r="AT5" s="66">
        <v>1</v>
      </c>
      <c r="AU5" s="66">
        <v>4</v>
      </c>
      <c r="AV5" s="66">
        <v>1</v>
      </c>
      <c r="AW5" s="66">
        <v>0</v>
      </c>
      <c r="AX5" s="66">
        <v>0</v>
      </c>
      <c r="AY5" s="66">
        <v>0</v>
      </c>
      <c r="AZ5" s="66">
        <v>0</v>
      </c>
      <c r="BA5" s="66">
        <v>0</v>
      </c>
      <c r="BB5" s="66">
        <v>0</v>
      </c>
    </row>
    <row r="6" spans="1:54" ht="24.4">
      <c r="A6" s="116" t="s">
        <v>23</v>
      </c>
      <c r="B6" s="146">
        <f t="shared" ref="B6:B24" si="0">SUM(C6:BB6)</f>
        <v>73</v>
      </c>
      <c r="C6" s="303">
        <v>0</v>
      </c>
      <c r="D6" s="66">
        <v>1</v>
      </c>
      <c r="E6" s="66">
        <v>0</v>
      </c>
      <c r="F6" s="66">
        <v>0</v>
      </c>
      <c r="G6" s="66">
        <v>0</v>
      </c>
      <c r="H6" s="66">
        <v>1</v>
      </c>
      <c r="I6" s="66">
        <v>0</v>
      </c>
      <c r="J6" s="66">
        <v>0</v>
      </c>
      <c r="K6" s="66">
        <v>0</v>
      </c>
      <c r="L6" s="66">
        <v>0</v>
      </c>
      <c r="M6" s="66">
        <v>0</v>
      </c>
      <c r="N6" s="66">
        <v>0</v>
      </c>
      <c r="O6" s="66">
        <v>1</v>
      </c>
      <c r="P6" s="66">
        <v>0</v>
      </c>
      <c r="Q6" s="66">
        <v>0</v>
      </c>
      <c r="R6" s="66">
        <v>0</v>
      </c>
      <c r="S6" s="66">
        <v>0</v>
      </c>
      <c r="T6" s="66">
        <v>1</v>
      </c>
      <c r="U6" s="66">
        <v>2</v>
      </c>
      <c r="V6" s="66">
        <v>0</v>
      </c>
      <c r="W6" s="66">
        <v>2</v>
      </c>
      <c r="X6" s="66">
        <v>1</v>
      </c>
      <c r="Y6" s="66">
        <v>3</v>
      </c>
      <c r="Z6" s="66">
        <v>3</v>
      </c>
      <c r="AA6" s="66">
        <v>1</v>
      </c>
      <c r="AB6" s="66">
        <v>1</v>
      </c>
      <c r="AC6" s="66">
        <v>5</v>
      </c>
      <c r="AD6" s="66">
        <v>3</v>
      </c>
      <c r="AE6" s="66">
        <v>2</v>
      </c>
      <c r="AF6" s="66">
        <v>1</v>
      </c>
      <c r="AG6" s="66">
        <v>4</v>
      </c>
      <c r="AH6" s="66">
        <v>2</v>
      </c>
      <c r="AI6" s="66">
        <v>7</v>
      </c>
      <c r="AJ6" s="66">
        <v>1</v>
      </c>
      <c r="AK6" s="66">
        <v>4</v>
      </c>
      <c r="AL6" s="66">
        <v>5</v>
      </c>
      <c r="AM6" s="66">
        <v>8</v>
      </c>
      <c r="AN6" s="66">
        <v>3</v>
      </c>
      <c r="AO6" s="66">
        <v>7</v>
      </c>
      <c r="AP6" s="66">
        <v>2</v>
      </c>
      <c r="AQ6" s="66">
        <v>1</v>
      </c>
      <c r="AR6" s="66">
        <v>0</v>
      </c>
      <c r="AS6" s="66">
        <v>0</v>
      </c>
      <c r="AT6" s="66">
        <v>1</v>
      </c>
      <c r="AU6" s="66">
        <v>0</v>
      </c>
      <c r="AV6" s="66">
        <v>0</v>
      </c>
      <c r="AW6" s="66">
        <v>0</v>
      </c>
      <c r="AX6" s="66">
        <v>0</v>
      </c>
      <c r="AY6" s="66">
        <v>0</v>
      </c>
      <c r="AZ6" s="66">
        <v>0</v>
      </c>
      <c r="BA6" s="66">
        <v>0</v>
      </c>
      <c r="BB6" s="66">
        <v>0</v>
      </c>
    </row>
    <row r="7" spans="1:54" ht="24.4">
      <c r="A7" s="116" t="s">
        <v>31</v>
      </c>
      <c r="B7" s="146">
        <f t="shared" si="0"/>
        <v>111</v>
      </c>
      <c r="C7" s="303">
        <v>0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I7" s="66">
        <v>0</v>
      </c>
      <c r="J7" s="66">
        <v>0</v>
      </c>
      <c r="K7" s="66">
        <v>1</v>
      </c>
      <c r="L7" s="66">
        <v>0</v>
      </c>
      <c r="M7" s="66">
        <v>1</v>
      </c>
      <c r="N7" s="66">
        <v>0</v>
      </c>
      <c r="O7" s="66">
        <v>2</v>
      </c>
      <c r="P7" s="66">
        <v>4</v>
      </c>
      <c r="Q7" s="66">
        <v>1</v>
      </c>
      <c r="R7" s="66">
        <v>2</v>
      </c>
      <c r="S7" s="66">
        <v>1</v>
      </c>
      <c r="T7" s="66">
        <v>3</v>
      </c>
      <c r="U7" s="66">
        <v>3</v>
      </c>
      <c r="V7" s="66">
        <v>2</v>
      </c>
      <c r="W7" s="66">
        <v>2</v>
      </c>
      <c r="X7" s="66">
        <v>5</v>
      </c>
      <c r="Y7" s="66">
        <v>1</v>
      </c>
      <c r="Z7" s="66">
        <v>3</v>
      </c>
      <c r="AA7" s="66">
        <v>2</v>
      </c>
      <c r="AB7" s="66">
        <v>2</v>
      </c>
      <c r="AC7" s="66">
        <v>8</v>
      </c>
      <c r="AD7" s="66">
        <v>6</v>
      </c>
      <c r="AE7" s="66">
        <v>9</v>
      </c>
      <c r="AF7" s="66">
        <v>5</v>
      </c>
      <c r="AG7" s="66">
        <v>3</v>
      </c>
      <c r="AH7" s="66">
        <v>4</v>
      </c>
      <c r="AI7" s="66">
        <v>3</v>
      </c>
      <c r="AJ7" s="66">
        <v>8</v>
      </c>
      <c r="AK7" s="66">
        <v>11</v>
      </c>
      <c r="AL7" s="66">
        <v>6</v>
      </c>
      <c r="AM7" s="66">
        <v>3</v>
      </c>
      <c r="AN7" s="66">
        <v>3</v>
      </c>
      <c r="AO7" s="66">
        <v>3</v>
      </c>
      <c r="AP7" s="66">
        <v>3</v>
      </c>
      <c r="AQ7" s="66">
        <v>0</v>
      </c>
      <c r="AR7" s="66">
        <v>0</v>
      </c>
      <c r="AS7" s="66">
        <v>0</v>
      </c>
      <c r="AT7" s="66">
        <v>0</v>
      </c>
      <c r="AU7" s="66">
        <v>1</v>
      </c>
      <c r="AV7" s="66">
        <v>0</v>
      </c>
      <c r="AW7" s="66">
        <v>0</v>
      </c>
      <c r="AX7" s="66">
        <v>0</v>
      </c>
      <c r="AY7" s="66">
        <v>0</v>
      </c>
      <c r="AZ7" s="66">
        <v>0</v>
      </c>
      <c r="BA7" s="66">
        <v>0</v>
      </c>
      <c r="BB7" s="66">
        <v>0</v>
      </c>
    </row>
    <row r="8" spans="1:54" ht="24.4">
      <c r="A8" s="116" t="s">
        <v>24</v>
      </c>
      <c r="B8" s="146">
        <f t="shared" si="0"/>
        <v>92</v>
      </c>
      <c r="C8" s="303">
        <v>4</v>
      </c>
      <c r="D8" s="66">
        <v>1</v>
      </c>
      <c r="E8" s="66">
        <v>1</v>
      </c>
      <c r="F8" s="66">
        <v>0</v>
      </c>
      <c r="G8" s="66">
        <v>1</v>
      </c>
      <c r="H8" s="66">
        <v>0</v>
      </c>
      <c r="I8" s="66">
        <v>2</v>
      </c>
      <c r="J8" s="66">
        <v>0</v>
      </c>
      <c r="K8" s="66">
        <v>1</v>
      </c>
      <c r="L8" s="66">
        <v>3</v>
      </c>
      <c r="M8" s="66">
        <v>2</v>
      </c>
      <c r="N8" s="66">
        <v>4</v>
      </c>
      <c r="O8" s="66">
        <v>2</v>
      </c>
      <c r="P8" s="66">
        <v>1</v>
      </c>
      <c r="Q8" s="66">
        <v>0</v>
      </c>
      <c r="R8" s="66">
        <v>4</v>
      </c>
      <c r="S8" s="66">
        <v>0</v>
      </c>
      <c r="T8" s="66">
        <v>1</v>
      </c>
      <c r="U8" s="66">
        <v>3</v>
      </c>
      <c r="V8" s="66">
        <v>2</v>
      </c>
      <c r="W8" s="66">
        <v>4</v>
      </c>
      <c r="X8" s="66">
        <v>3</v>
      </c>
      <c r="Y8" s="66">
        <v>4</v>
      </c>
      <c r="Z8" s="66">
        <v>1</v>
      </c>
      <c r="AA8" s="66">
        <v>3</v>
      </c>
      <c r="AB8" s="66">
        <v>4</v>
      </c>
      <c r="AC8" s="66">
        <v>0</v>
      </c>
      <c r="AD8" s="66">
        <v>7</v>
      </c>
      <c r="AE8" s="66">
        <v>4</v>
      </c>
      <c r="AF8" s="66">
        <v>4</v>
      </c>
      <c r="AG8" s="66">
        <v>4</v>
      </c>
      <c r="AH8" s="66">
        <v>1</v>
      </c>
      <c r="AI8" s="66">
        <v>6</v>
      </c>
      <c r="AJ8" s="66">
        <v>3</v>
      </c>
      <c r="AK8" s="66">
        <v>2</v>
      </c>
      <c r="AL8" s="66">
        <v>3</v>
      </c>
      <c r="AM8" s="66">
        <v>3</v>
      </c>
      <c r="AN8" s="66">
        <v>3</v>
      </c>
      <c r="AO8" s="66">
        <v>1</v>
      </c>
      <c r="AP8" s="66">
        <v>0</v>
      </c>
      <c r="AQ8" s="66">
        <v>0</v>
      </c>
      <c r="AR8" s="66">
        <v>0</v>
      </c>
      <c r="AS8" s="66">
        <v>0</v>
      </c>
      <c r="AT8" s="66">
        <v>0</v>
      </c>
      <c r="AU8" s="66">
        <v>0</v>
      </c>
      <c r="AV8" s="66">
        <v>0</v>
      </c>
      <c r="AW8" s="66">
        <v>0</v>
      </c>
      <c r="AX8" s="66">
        <v>0</v>
      </c>
      <c r="AY8" s="66">
        <v>0</v>
      </c>
      <c r="AZ8" s="66">
        <v>0</v>
      </c>
      <c r="BA8" s="66">
        <v>0</v>
      </c>
      <c r="BB8" s="66">
        <v>0</v>
      </c>
    </row>
    <row r="9" spans="1:54" ht="24.4">
      <c r="A9" s="116" t="s">
        <v>25</v>
      </c>
      <c r="B9" s="146">
        <f t="shared" si="0"/>
        <v>135</v>
      </c>
      <c r="C9" s="303">
        <v>1</v>
      </c>
      <c r="D9" s="66">
        <v>3</v>
      </c>
      <c r="E9" s="66">
        <v>0</v>
      </c>
      <c r="F9" s="66">
        <v>1</v>
      </c>
      <c r="G9" s="66">
        <v>0</v>
      </c>
      <c r="H9" s="66">
        <v>1</v>
      </c>
      <c r="I9" s="66">
        <v>1</v>
      </c>
      <c r="J9" s="66">
        <v>1</v>
      </c>
      <c r="K9" s="66">
        <v>3</v>
      </c>
      <c r="L9" s="66">
        <v>0</v>
      </c>
      <c r="M9" s="66">
        <v>1</v>
      </c>
      <c r="N9" s="66">
        <v>1</v>
      </c>
      <c r="O9" s="66">
        <v>0</v>
      </c>
      <c r="P9" s="66">
        <v>0</v>
      </c>
      <c r="Q9" s="66">
        <v>3</v>
      </c>
      <c r="R9" s="66">
        <v>4</v>
      </c>
      <c r="S9" s="66">
        <v>4</v>
      </c>
      <c r="T9" s="66">
        <v>5</v>
      </c>
      <c r="U9" s="66">
        <v>8</v>
      </c>
      <c r="V9" s="66">
        <v>5</v>
      </c>
      <c r="W9" s="66">
        <v>7</v>
      </c>
      <c r="X9" s="66">
        <v>1</v>
      </c>
      <c r="Y9" s="66">
        <v>3</v>
      </c>
      <c r="Z9" s="66">
        <v>4</v>
      </c>
      <c r="AA9" s="66">
        <v>2</v>
      </c>
      <c r="AB9" s="66">
        <v>6</v>
      </c>
      <c r="AC9" s="66">
        <v>1</v>
      </c>
      <c r="AD9" s="66">
        <v>2</v>
      </c>
      <c r="AE9" s="66">
        <v>6</v>
      </c>
      <c r="AF9" s="66">
        <v>7</v>
      </c>
      <c r="AG9" s="66">
        <v>4</v>
      </c>
      <c r="AH9" s="66">
        <v>9</v>
      </c>
      <c r="AI9" s="66">
        <v>14</v>
      </c>
      <c r="AJ9" s="66">
        <v>7</v>
      </c>
      <c r="AK9" s="66">
        <v>9</v>
      </c>
      <c r="AL9" s="66">
        <v>5</v>
      </c>
      <c r="AM9" s="66">
        <v>1</v>
      </c>
      <c r="AN9" s="66">
        <v>3</v>
      </c>
      <c r="AO9" s="66">
        <v>1</v>
      </c>
      <c r="AP9" s="66">
        <v>1</v>
      </c>
      <c r="AQ9" s="66">
        <v>0</v>
      </c>
      <c r="AR9" s="66">
        <v>0</v>
      </c>
      <c r="AS9" s="66">
        <v>0</v>
      </c>
      <c r="AT9" s="66">
        <v>0</v>
      </c>
      <c r="AU9" s="66">
        <v>0</v>
      </c>
      <c r="AV9" s="66">
        <v>0</v>
      </c>
      <c r="AW9" s="66">
        <v>0</v>
      </c>
      <c r="AX9" s="66">
        <v>0</v>
      </c>
      <c r="AY9" s="66">
        <v>0</v>
      </c>
      <c r="AZ9" s="66">
        <v>0</v>
      </c>
      <c r="BA9" s="66">
        <v>0</v>
      </c>
      <c r="BB9" s="66">
        <v>0</v>
      </c>
    </row>
    <row r="10" spans="1:54" ht="24.4">
      <c r="A10" s="116" t="s">
        <v>26</v>
      </c>
      <c r="B10" s="146">
        <f t="shared" si="0"/>
        <v>87</v>
      </c>
      <c r="C10" s="303">
        <v>0</v>
      </c>
      <c r="D10" s="66">
        <v>0</v>
      </c>
      <c r="E10" s="66">
        <v>0</v>
      </c>
      <c r="F10" s="66"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  <c r="N10" s="66">
        <v>0</v>
      </c>
      <c r="O10" s="66">
        <v>0</v>
      </c>
      <c r="P10" s="66">
        <v>1</v>
      </c>
      <c r="Q10" s="66">
        <v>0</v>
      </c>
      <c r="R10" s="66">
        <v>2</v>
      </c>
      <c r="S10" s="66">
        <v>8</v>
      </c>
      <c r="T10" s="66">
        <v>5</v>
      </c>
      <c r="U10" s="66">
        <v>7</v>
      </c>
      <c r="V10" s="66">
        <v>6</v>
      </c>
      <c r="W10" s="66">
        <v>8</v>
      </c>
      <c r="X10" s="66">
        <v>9</v>
      </c>
      <c r="Y10" s="66">
        <v>6</v>
      </c>
      <c r="Z10" s="66">
        <v>5</v>
      </c>
      <c r="AA10" s="66">
        <v>5</v>
      </c>
      <c r="AB10" s="66">
        <v>6</v>
      </c>
      <c r="AC10" s="66">
        <v>0</v>
      </c>
      <c r="AD10" s="66">
        <v>4</v>
      </c>
      <c r="AE10" s="66">
        <v>2</v>
      </c>
      <c r="AF10" s="66">
        <v>4</v>
      </c>
      <c r="AG10" s="66">
        <v>0</v>
      </c>
      <c r="AH10" s="66">
        <v>0</v>
      </c>
      <c r="AI10" s="66">
        <v>0</v>
      </c>
      <c r="AJ10" s="66">
        <v>1</v>
      </c>
      <c r="AK10" s="66">
        <v>4</v>
      </c>
      <c r="AL10" s="66">
        <v>0</v>
      </c>
      <c r="AM10" s="66">
        <v>1</v>
      </c>
      <c r="AN10" s="66">
        <v>1</v>
      </c>
      <c r="AO10" s="66">
        <v>0</v>
      </c>
      <c r="AP10" s="66">
        <v>0</v>
      </c>
      <c r="AQ10" s="66">
        <v>0</v>
      </c>
      <c r="AR10" s="66">
        <v>0</v>
      </c>
      <c r="AS10" s="66">
        <v>2</v>
      </c>
      <c r="AT10" s="66">
        <v>0</v>
      </c>
      <c r="AU10" s="66">
        <v>0</v>
      </c>
      <c r="AV10" s="66">
        <v>0</v>
      </c>
      <c r="AW10" s="66">
        <v>0</v>
      </c>
      <c r="AX10" s="66">
        <v>0</v>
      </c>
      <c r="AY10" s="66">
        <v>0</v>
      </c>
      <c r="AZ10" s="66">
        <v>0</v>
      </c>
      <c r="BA10" s="66">
        <v>0</v>
      </c>
      <c r="BB10" s="66">
        <v>0</v>
      </c>
    </row>
    <row r="11" spans="1:54" ht="24.4">
      <c r="A11" s="116" t="s">
        <v>27</v>
      </c>
      <c r="B11" s="146">
        <f t="shared" si="0"/>
        <v>125</v>
      </c>
      <c r="C11" s="303">
        <v>3</v>
      </c>
      <c r="D11" s="66">
        <v>0</v>
      </c>
      <c r="E11" s="66">
        <v>1</v>
      </c>
      <c r="F11" s="66">
        <v>2</v>
      </c>
      <c r="G11" s="66">
        <v>1</v>
      </c>
      <c r="H11" s="66">
        <v>2</v>
      </c>
      <c r="I11" s="66">
        <v>3</v>
      </c>
      <c r="J11" s="66">
        <v>3</v>
      </c>
      <c r="K11" s="66">
        <v>1</v>
      </c>
      <c r="L11" s="66">
        <v>2</v>
      </c>
      <c r="M11" s="66">
        <v>1</v>
      </c>
      <c r="N11" s="66">
        <v>3</v>
      </c>
      <c r="O11" s="66">
        <v>3</v>
      </c>
      <c r="P11" s="66">
        <v>1</v>
      </c>
      <c r="Q11" s="66">
        <v>2</v>
      </c>
      <c r="R11" s="66">
        <v>4</v>
      </c>
      <c r="S11" s="66">
        <v>3</v>
      </c>
      <c r="T11" s="66">
        <v>5</v>
      </c>
      <c r="U11" s="66">
        <v>5</v>
      </c>
      <c r="V11" s="66">
        <v>5</v>
      </c>
      <c r="W11" s="66">
        <v>7</v>
      </c>
      <c r="X11" s="66">
        <v>5</v>
      </c>
      <c r="Y11" s="66">
        <v>2</v>
      </c>
      <c r="Z11" s="66">
        <v>4</v>
      </c>
      <c r="AA11" s="66">
        <v>3</v>
      </c>
      <c r="AB11" s="66">
        <v>4</v>
      </c>
      <c r="AC11" s="66">
        <v>1</v>
      </c>
      <c r="AD11" s="66">
        <v>7</v>
      </c>
      <c r="AE11" s="66">
        <v>7</v>
      </c>
      <c r="AF11" s="66">
        <v>8</v>
      </c>
      <c r="AG11" s="66">
        <v>3</v>
      </c>
      <c r="AH11" s="66">
        <v>7</v>
      </c>
      <c r="AI11" s="66">
        <v>6</v>
      </c>
      <c r="AJ11" s="66">
        <v>2</v>
      </c>
      <c r="AK11" s="66">
        <v>1</v>
      </c>
      <c r="AL11" s="66">
        <v>2</v>
      </c>
      <c r="AM11" s="66">
        <v>3</v>
      </c>
      <c r="AN11" s="66">
        <v>1</v>
      </c>
      <c r="AO11" s="66">
        <v>1</v>
      </c>
      <c r="AP11" s="66">
        <v>0</v>
      </c>
      <c r="AQ11" s="66">
        <v>0</v>
      </c>
      <c r="AR11" s="66">
        <v>1</v>
      </c>
      <c r="AS11" s="66">
        <v>0</v>
      </c>
      <c r="AT11" s="66">
        <v>0</v>
      </c>
      <c r="AU11" s="66">
        <v>0</v>
      </c>
      <c r="AV11" s="66">
        <v>0</v>
      </c>
      <c r="AW11" s="66">
        <v>0</v>
      </c>
      <c r="AX11" s="66">
        <v>0</v>
      </c>
      <c r="AY11" s="66">
        <v>0</v>
      </c>
      <c r="AZ11" s="66">
        <v>0</v>
      </c>
      <c r="BA11" s="66">
        <v>0</v>
      </c>
      <c r="BB11" s="66">
        <v>0</v>
      </c>
    </row>
    <row r="12" spans="1:54" ht="24.4">
      <c r="A12" s="116" t="s">
        <v>34</v>
      </c>
      <c r="B12" s="146">
        <f t="shared" si="0"/>
        <v>91</v>
      </c>
      <c r="C12" s="303">
        <v>0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>
        <v>1</v>
      </c>
      <c r="M12" s="66">
        <v>0</v>
      </c>
      <c r="N12" s="66">
        <v>0</v>
      </c>
      <c r="O12" s="66">
        <v>3</v>
      </c>
      <c r="P12" s="66">
        <v>0</v>
      </c>
      <c r="Q12" s="66">
        <v>1</v>
      </c>
      <c r="R12" s="66">
        <v>2</v>
      </c>
      <c r="S12" s="66">
        <v>2</v>
      </c>
      <c r="T12" s="66">
        <v>1</v>
      </c>
      <c r="U12" s="66">
        <v>5</v>
      </c>
      <c r="V12" s="66">
        <v>5</v>
      </c>
      <c r="W12" s="66">
        <v>4</v>
      </c>
      <c r="X12" s="66">
        <v>1</v>
      </c>
      <c r="Y12" s="66">
        <v>3</v>
      </c>
      <c r="Z12" s="66">
        <v>2</v>
      </c>
      <c r="AA12" s="66">
        <v>4</v>
      </c>
      <c r="AB12" s="66">
        <v>11</v>
      </c>
      <c r="AC12" s="66">
        <v>6</v>
      </c>
      <c r="AD12" s="66">
        <v>5</v>
      </c>
      <c r="AE12" s="66">
        <v>5</v>
      </c>
      <c r="AF12" s="66">
        <v>4</v>
      </c>
      <c r="AG12" s="66">
        <v>5</v>
      </c>
      <c r="AH12" s="66">
        <v>5</v>
      </c>
      <c r="AI12" s="66">
        <v>7</v>
      </c>
      <c r="AJ12" s="66">
        <v>3</v>
      </c>
      <c r="AK12" s="66">
        <v>0</v>
      </c>
      <c r="AL12" s="66">
        <v>2</v>
      </c>
      <c r="AM12" s="66">
        <v>1</v>
      </c>
      <c r="AN12" s="66">
        <v>0</v>
      </c>
      <c r="AO12" s="66">
        <v>1</v>
      </c>
      <c r="AP12" s="66">
        <v>1</v>
      </c>
      <c r="AQ12" s="66">
        <v>0</v>
      </c>
      <c r="AR12" s="66">
        <v>0</v>
      </c>
      <c r="AS12" s="66">
        <v>0</v>
      </c>
      <c r="AT12" s="66">
        <v>0</v>
      </c>
      <c r="AU12" s="66">
        <v>0</v>
      </c>
      <c r="AV12" s="66">
        <v>1</v>
      </c>
      <c r="AW12" s="66">
        <v>0</v>
      </c>
      <c r="AX12" s="66">
        <v>0</v>
      </c>
      <c r="AY12" s="66">
        <v>0</v>
      </c>
      <c r="AZ12" s="66">
        <v>0</v>
      </c>
      <c r="BA12" s="66">
        <v>0</v>
      </c>
      <c r="BB12" s="66">
        <v>0</v>
      </c>
    </row>
    <row r="13" spans="1:54" ht="24.4">
      <c r="A13" s="116" t="s">
        <v>32</v>
      </c>
      <c r="B13" s="146">
        <f t="shared" si="0"/>
        <v>53</v>
      </c>
      <c r="C13" s="303">
        <v>0</v>
      </c>
      <c r="D13" s="66">
        <v>0</v>
      </c>
      <c r="E13" s="66">
        <v>0</v>
      </c>
      <c r="F13" s="66">
        <v>0</v>
      </c>
      <c r="G13" s="66">
        <v>1</v>
      </c>
      <c r="H13" s="66">
        <v>0</v>
      </c>
      <c r="I13" s="66">
        <v>0</v>
      </c>
      <c r="J13" s="66">
        <v>1</v>
      </c>
      <c r="K13" s="66">
        <v>0</v>
      </c>
      <c r="L13" s="66">
        <v>1</v>
      </c>
      <c r="M13" s="66">
        <v>2</v>
      </c>
      <c r="N13" s="66">
        <v>1</v>
      </c>
      <c r="O13" s="66">
        <v>0</v>
      </c>
      <c r="P13" s="66">
        <v>0</v>
      </c>
      <c r="Q13" s="66">
        <v>0</v>
      </c>
      <c r="R13" s="66">
        <v>0</v>
      </c>
      <c r="S13" s="66">
        <v>3</v>
      </c>
      <c r="T13" s="66">
        <v>1</v>
      </c>
      <c r="U13" s="66">
        <v>2</v>
      </c>
      <c r="V13" s="66">
        <v>1</v>
      </c>
      <c r="W13" s="66">
        <v>1</v>
      </c>
      <c r="X13" s="66">
        <v>1</v>
      </c>
      <c r="Y13" s="66">
        <v>2</v>
      </c>
      <c r="Z13" s="66">
        <v>0</v>
      </c>
      <c r="AA13" s="66">
        <v>1</v>
      </c>
      <c r="AB13" s="66">
        <v>4</v>
      </c>
      <c r="AC13" s="66">
        <v>9</v>
      </c>
      <c r="AD13" s="66">
        <v>4</v>
      </c>
      <c r="AE13" s="66">
        <v>1</v>
      </c>
      <c r="AF13" s="66">
        <v>2</v>
      </c>
      <c r="AG13" s="66">
        <v>1</v>
      </c>
      <c r="AH13" s="66">
        <v>3</v>
      </c>
      <c r="AI13" s="66">
        <v>1</v>
      </c>
      <c r="AJ13" s="66">
        <v>1</v>
      </c>
      <c r="AK13" s="66">
        <v>2</v>
      </c>
      <c r="AL13" s="66">
        <v>2</v>
      </c>
      <c r="AM13" s="66">
        <v>2</v>
      </c>
      <c r="AN13" s="66">
        <v>0</v>
      </c>
      <c r="AO13" s="66">
        <v>0</v>
      </c>
      <c r="AP13" s="66">
        <v>1</v>
      </c>
      <c r="AQ13" s="66">
        <v>1</v>
      </c>
      <c r="AR13" s="66">
        <v>0</v>
      </c>
      <c r="AS13" s="66">
        <v>1</v>
      </c>
      <c r="AT13" s="66">
        <v>0</v>
      </c>
      <c r="AU13" s="66">
        <v>0</v>
      </c>
      <c r="AV13" s="66">
        <v>0</v>
      </c>
      <c r="AW13" s="66">
        <v>0</v>
      </c>
      <c r="AX13" s="66">
        <v>0</v>
      </c>
      <c r="AY13" s="66">
        <v>0</v>
      </c>
      <c r="AZ13" s="66">
        <v>0</v>
      </c>
      <c r="BA13" s="66">
        <v>0</v>
      </c>
      <c r="BB13" s="66">
        <v>0</v>
      </c>
    </row>
    <row r="14" spans="1:54" ht="24.4">
      <c r="A14" s="116" t="s">
        <v>28</v>
      </c>
      <c r="B14" s="146">
        <f t="shared" si="0"/>
        <v>125</v>
      </c>
      <c r="C14" s="303">
        <v>2</v>
      </c>
      <c r="D14" s="66">
        <v>3</v>
      </c>
      <c r="E14" s="66">
        <v>0</v>
      </c>
      <c r="F14" s="66">
        <v>0</v>
      </c>
      <c r="G14" s="66">
        <v>1</v>
      </c>
      <c r="H14" s="66">
        <v>2</v>
      </c>
      <c r="I14" s="66">
        <v>0</v>
      </c>
      <c r="J14" s="66">
        <v>1</v>
      </c>
      <c r="K14" s="66">
        <v>1</v>
      </c>
      <c r="L14" s="66">
        <v>1</v>
      </c>
      <c r="M14" s="66">
        <v>0</v>
      </c>
      <c r="N14" s="66">
        <v>1</v>
      </c>
      <c r="O14" s="66">
        <v>0</v>
      </c>
      <c r="P14" s="66">
        <v>1</v>
      </c>
      <c r="Q14" s="66">
        <v>2</v>
      </c>
      <c r="R14" s="66">
        <v>6</v>
      </c>
      <c r="S14" s="66">
        <v>4</v>
      </c>
      <c r="T14" s="66">
        <v>2</v>
      </c>
      <c r="U14" s="66">
        <v>2</v>
      </c>
      <c r="V14" s="66">
        <v>0</v>
      </c>
      <c r="W14" s="66">
        <v>1</v>
      </c>
      <c r="X14" s="66">
        <v>2</v>
      </c>
      <c r="Y14" s="66">
        <v>7</v>
      </c>
      <c r="Z14" s="66">
        <v>3</v>
      </c>
      <c r="AA14" s="66">
        <v>3</v>
      </c>
      <c r="AB14" s="66">
        <v>6</v>
      </c>
      <c r="AC14" s="66">
        <v>8</v>
      </c>
      <c r="AD14" s="66">
        <v>7</v>
      </c>
      <c r="AE14" s="66">
        <v>9</v>
      </c>
      <c r="AF14" s="66">
        <v>4</v>
      </c>
      <c r="AG14" s="66">
        <v>10</v>
      </c>
      <c r="AH14" s="66">
        <v>10</v>
      </c>
      <c r="AI14" s="66">
        <v>1</v>
      </c>
      <c r="AJ14" s="66">
        <v>6</v>
      </c>
      <c r="AK14" s="66">
        <v>8</v>
      </c>
      <c r="AL14" s="66">
        <v>5</v>
      </c>
      <c r="AM14" s="66">
        <v>1</v>
      </c>
      <c r="AN14" s="66">
        <v>3</v>
      </c>
      <c r="AO14" s="66">
        <v>2</v>
      </c>
      <c r="AP14" s="66">
        <v>0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</row>
    <row r="15" spans="1:54" ht="24.4">
      <c r="A15" s="116" t="s">
        <v>29</v>
      </c>
      <c r="B15" s="146">
        <f t="shared" si="0"/>
        <v>121</v>
      </c>
      <c r="C15" s="303">
        <v>2</v>
      </c>
      <c r="D15" s="66">
        <v>1</v>
      </c>
      <c r="E15" s="66">
        <v>1</v>
      </c>
      <c r="F15" s="66">
        <v>1</v>
      </c>
      <c r="G15" s="66">
        <v>1</v>
      </c>
      <c r="H15" s="66">
        <v>1</v>
      </c>
      <c r="I15" s="66">
        <v>0</v>
      </c>
      <c r="J15" s="66">
        <v>2</v>
      </c>
      <c r="K15" s="66">
        <v>0</v>
      </c>
      <c r="L15" s="66">
        <v>1</v>
      </c>
      <c r="M15" s="66">
        <v>2</v>
      </c>
      <c r="N15" s="66">
        <v>0</v>
      </c>
      <c r="O15" s="66">
        <v>1</v>
      </c>
      <c r="P15" s="66">
        <v>0</v>
      </c>
      <c r="Q15" s="66">
        <v>3</v>
      </c>
      <c r="R15" s="66">
        <v>0</v>
      </c>
      <c r="S15" s="66">
        <v>3</v>
      </c>
      <c r="T15" s="66">
        <v>1</v>
      </c>
      <c r="U15" s="66">
        <v>5</v>
      </c>
      <c r="V15" s="66">
        <v>2</v>
      </c>
      <c r="W15" s="66">
        <v>6</v>
      </c>
      <c r="X15" s="66">
        <v>5</v>
      </c>
      <c r="Y15" s="66">
        <v>5</v>
      </c>
      <c r="Z15" s="66">
        <v>9</v>
      </c>
      <c r="AA15" s="66">
        <v>7</v>
      </c>
      <c r="AB15" s="66">
        <v>6</v>
      </c>
      <c r="AC15" s="66">
        <v>4</v>
      </c>
      <c r="AD15" s="66">
        <v>7</v>
      </c>
      <c r="AE15" s="66">
        <v>1</v>
      </c>
      <c r="AF15" s="66">
        <v>2</v>
      </c>
      <c r="AG15" s="66">
        <v>2</v>
      </c>
      <c r="AH15" s="66">
        <v>2</v>
      </c>
      <c r="AI15" s="66">
        <v>3</v>
      </c>
      <c r="AJ15" s="66">
        <v>6</v>
      </c>
      <c r="AK15" s="66">
        <v>2</v>
      </c>
      <c r="AL15" s="66">
        <v>4</v>
      </c>
      <c r="AM15" s="66">
        <v>3</v>
      </c>
      <c r="AN15" s="66">
        <v>4</v>
      </c>
      <c r="AO15" s="66">
        <v>4</v>
      </c>
      <c r="AP15" s="66">
        <v>2</v>
      </c>
      <c r="AQ15" s="66">
        <v>1</v>
      </c>
      <c r="AR15" s="66">
        <v>1</v>
      </c>
      <c r="AS15" s="66">
        <v>1</v>
      </c>
      <c r="AT15" s="66">
        <v>7</v>
      </c>
      <c r="AU15" s="66">
        <v>0</v>
      </c>
      <c r="AV15" s="66">
        <v>0</v>
      </c>
      <c r="AW15" s="66">
        <v>0</v>
      </c>
      <c r="AX15" s="66">
        <v>0</v>
      </c>
      <c r="AY15" s="66">
        <v>0</v>
      </c>
      <c r="AZ15" s="66">
        <v>0</v>
      </c>
      <c r="BA15" s="66">
        <v>0</v>
      </c>
      <c r="BB15" s="66">
        <v>0</v>
      </c>
    </row>
    <row r="16" spans="1:54" ht="24.4">
      <c r="A16" s="116" t="s">
        <v>33</v>
      </c>
      <c r="B16" s="146">
        <f t="shared" si="0"/>
        <v>15</v>
      </c>
      <c r="C16" s="303">
        <v>0</v>
      </c>
      <c r="D16" s="66">
        <v>0</v>
      </c>
      <c r="E16" s="66">
        <v>0</v>
      </c>
      <c r="F16" s="66">
        <v>0</v>
      </c>
      <c r="G16" s="66">
        <v>0</v>
      </c>
      <c r="H16" s="66">
        <v>0</v>
      </c>
      <c r="I16" s="66">
        <v>0</v>
      </c>
      <c r="J16" s="66">
        <v>0</v>
      </c>
      <c r="K16" s="66">
        <v>0</v>
      </c>
      <c r="L16" s="66">
        <v>0</v>
      </c>
      <c r="M16" s="66">
        <v>1</v>
      </c>
      <c r="N16" s="66"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66">
        <v>0</v>
      </c>
      <c r="W16" s="66">
        <v>0</v>
      </c>
      <c r="X16" s="66">
        <v>0</v>
      </c>
      <c r="Y16" s="66">
        <v>0</v>
      </c>
      <c r="Z16" s="66">
        <v>0</v>
      </c>
      <c r="AA16" s="66">
        <v>1</v>
      </c>
      <c r="AB16" s="66">
        <v>1</v>
      </c>
      <c r="AC16" s="66">
        <v>2</v>
      </c>
      <c r="AD16" s="66">
        <v>1</v>
      </c>
      <c r="AE16" s="66">
        <v>1</v>
      </c>
      <c r="AF16" s="66">
        <v>2</v>
      </c>
      <c r="AG16" s="66">
        <v>1</v>
      </c>
      <c r="AH16" s="66">
        <v>0</v>
      </c>
      <c r="AI16" s="66">
        <v>0</v>
      </c>
      <c r="AJ16" s="66">
        <v>0</v>
      </c>
      <c r="AK16" s="66">
        <v>1</v>
      </c>
      <c r="AL16" s="66">
        <v>2</v>
      </c>
      <c r="AM16" s="66">
        <v>0</v>
      </c>
      <c r="AN16" s="66">
        <v>0</v>
      </c>
      <c r="AO16" s="66">
        <v>0</v>
      </c>
      <c r="AP16" s="66">
        <v>0</v>
      </c>
      <c r="AQ16" s="66">
        <v>0</v>
      </c>
      <c r="AR16" s="66">
        <v>0</v>
      </c>
      <c r="AS16" s="66">
        <v>1</v>
      </c>
      <c r="AT16" s="66">
        <v>0</v>
      </c>
      <c r="AU16" s="66">
        <v>0</v>
      </c>
      <c r="AV16" s="66">
        <v>1</v>
      </c>
      <c r="AW16" s="66">
        <v>0</v>
      </c>
      <c r="AX16" s="66">
        <v>0</v>
      </c>
      <c r="AY16" s="66">
        <v>0</v>
      </c>
      <c r="AZ16" s="66">
        <v>0</v>
      </c>
      <c r="BA16" s="66">
        <v>0</v>
      </c>
      <c r="BB16" s="66">
        <v>0</v>
      </c>
    </row>
    <row r="17" spans="1:58" ht="24.4">
      <c r="A17" s="116" t="s">
        <v>58</v>
      </c>
      <c r="B17" s="146">
        <f t="shared" si="0"/>
        <v>21</v>
      </c>
      <c r="C17" s="303">
        <v>1</v>
      </c>
      <c r="D17" s="66">
        <v>0</v>
      </c>
      <c r="E17" s="66">
        <v>1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6">
        <v>1</v>
      </c>
      <c r="M17" s="66">
        <v>0</v>
      </c>
      <c r="N17" s="66">
        <v>1</v>
      </c>
      <c r="O17" s="66">
        <v>0</v>
      </c>
      <c r="P17" s="66">
        <v>0</v>
      </c>
      <c r="Q17" s="66">
        <v>0</v>
      </c>
      <c r="R17" s="66">
        <v>0</v>
      </c>
      <c r="S17" s="66">
        <v>0</v>
      </c>
      <c r="T17" s="66">
        <v>1</v>
      </c>
      <c r="U17" s="66">
        <v>2</v>
      </c>
      <c r="V17" s="66">
        <v>2</v>
      </c>
      <c r="W17" s="66">
        <v>0</v>
      </c>
      <c r="X17" s="66">
        <v>1</v>
      </c>
      <c r="Y17" s="66">
        <v>2</v>
      </c>
      <c r="Z17" s="66">
        <v>2</v>
      </c>
      <c r="AA17" s="66">
        <v>2</v>
      </c>
      <c r="AB17" s="66">
        <v>1</v>
      </c>
      <c r="AC17" s="66">
        <v>0</v>
      </c>
      <c r="AD17" s="66">
        <v>0</v>
      </c>
      <c r="AE17" s="66">
        <v>0</v>
      </c>
      <c r="AF17" s="66">
        <v>0</v>
      </c>
      <c r="AG17" s="66">
        <v>1</v>
      </c>
      <c r="AH17" s="66">
        <v>0</v>
      </c>
      <c r="AI17" s="66">
        <v>0</v>
      </c>
      <c r="AJ17" s="66">
        <v>1</v>
      </c>
      <c r="AK17" s="66">
        <v>0</v>
      </c>
      <c r="AL17" s="66">
        <v>0</v>
      </c>
      <c r="AM17" s="66">
        <v>2</v>
      </c>
      <c r="AN17" s="66">
        <v>0</v>
      </c>
      <c r="AO17" s="66">
        <v>0</v>
      </c>
      <c r="AP17" s="66">
        <v>0</v>
      </c>
      <c r="AQ17" s="66">
        <v>0</v>
      </c>
      <c r="AR17" s="66">
        <v>0</v>
      </c>
      <c r="AS17" s="66">
        <v>0</v>
      </c>
      <c r="AT17" s="66">
        <v>0</v>
      </c>
      <c r="AU17" s="66">
        <v>0</v>
      </c>
      <c r="AV17" s="66">
        <v>0</v>
      </c>
      <c r="AW17" s="66">
        <v>0</v>
      </c>
      <c r="AX17" s="66">
        <v>0</v>
      </c>
      <c r="AY17" s="66">
        <v>0</v>
      </c>
      <c r="AZ17" s="66">
        <v>0</v>
      </c>
      <c r="BA17" s="66">
        <v>0</v>
      </c>
      <c r="BB17" s="66">
        <v>0</v>
      </c>
    </row>
    <row r="18" spans="1:58" ht="24.4">
      <c r="A18" s="116" t="s">
        <v>30</v>
      </c>
      <c r="B18" s="146">
        <f t="shared" si="0"/>
        <v>80</v>
      </c>
      <c r="C18" s="303">
        <v>0</v>
      </c>
      <c r="D18" s="66">
        <v>0</v>
      </c>
      <c r="E18" s="66">
        <v>1</v>
      </c>
      <c r="F18" s="66">
        <v>0</v>
      </c>
      <c r="G18" s="66">
        <v>1</v>
      </c>
      <c r="H18" s="66">
        <v>0</v>
      </c>
      <c r="I18" s="66">
        <v>5</v>
      </c>
      <c r="J18" s="66">
        <v>0</v>
      </c>
      <c r="K18" s="66">
        <v>1</v>
      </c>
      <c r="L18" s="66">
        <v>1</v>
      </c>
      <c r="M18" s="66">
        <v>1</v>
      </c>
      <c r="N18" s="66">
        <v>0</v>
      </c>
      <c r="O18" s="66">
        <v>0</v>
      </c>
      <c r="P18" s="66">
        <v>1</v>
      </c>
      <c r="Q18" s="66">
        <v>0</v>
      </c>
      <c r="R18" s="66">
        <v>0</v>
      </c>
      <c r="S18" s="66">
        <v>0</v>
      </c>
      <c r="T18" s="66">
        <v>0</v>
      </c>
      <c r="U18" s="66">
        <v>0</v>
      </c>
      <c r="V18" s="66">
        <v>0</v>
      </c>
      <c r="W18" s="66">
        <v>1</v>
      </c>
      <c r="X18" s="66">
        <v>0</v>
      </c>
      <c r="Y18" s="66">
        <v>1</v>
      </c>
      <c r="Z18" s="66">
        <v>1</v>
      </c>
      <c r="AA18" s="66">
        <v>1</v>
      </c>
      <c r="AB18" s="66">
        <v>5</v>
      </c>
      <c r="AC18" s="66">
        <v>5</v>
      </c>
      <c r="AD18" s="66">
        <v>0</v>
      </c>
      <c r="AE18" s="66">
        <v>3</v>
      </c>
      <c r="AF18" s="66">
        <v>7</v>
      </c>
      <c r="AG18" s="66">
        <v>8</v>
      </c>
      <c r="AH18" s="66">
        <v>6</v>
      </c>
      <c r="AI18" s="66">
        <v>8</v>
      </c>
      <c r="AJ18" s="66">
        <v>2</v>
      </c>
      <c r="AK18" s="66">
        <v>6</v>
      </c>
      <c r="AL18" s="66">
        <v>7</v>
      </c>
      <c r="AM18" s="66">
        <v>2</v>
      </c>
      <c r="AN18" s="66">
        <v>2</v>
      </c>
      <c r="AO18" s="66">
        <v>2</v>
      </c>
      <c r="AP18" s="66">
        <v>1</v>
      </c>
      <c r="AQ18" s="66">
        <v>0</v>
      </c>
      <c r="AR18" s="66">
        <v>0</v>
      </c>
      <c r="AS18" s="66">
        <v>0</v>
      </c>
      <c r="AT18" s="66">
        <v>0</v>
      </c>
      <c r="AU18" s="66">
        <v>0</v>
      </c>
      <c r="AV18" s="66">
        <v>1</v>
      </c>
      <c r="AW18" s="66">
        <v>0</v>
      </c>
      <c r="AX18" s="66">
        <v>0</v>
      </c>
      <c r="AY18" s="66">
        <v>0</v>
      </c>
      <c r="AZ18" s="66">
        <v>0</v>
      </c>
      <c r="BA18" s="66">
        <v>0</v>
      </c>
      <c r="BB18" s="66">
        <v>0</v>
      </c>
    </row>
    <row r="19" spans="1:58" ht="24.4">
      <c r="A19" s="116" t="s">
        <v>35</v>
      </c>
      <c r="B19" s="146">
        <f t="shared" si="0"/>
        <v>13</v>
      </c>
      <c r="C19" s="303">
        <v>1</v>
      </c>
      <c r="D19" s="66">
        <v>0</v>
      </c>
      <c r="E19" s="66">
        <v>0</v>
      </c>
      <c r="F19" s="66">
        <v>0</v>
      </c>
      <c r="G19" s="66">
        <v>1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  <c r="O19" s="66">
        <v>0</v>
      </c>
      <c r="P19" s="66">
        <v>0</v>
      </c>
      <c r="Q19" s="66">
        <v>1</v>
      </c>
      <c r="R19" s="66">
        <v>1</v>
      </c>
      <c r="S19" s="66">
        <v>1</v>
      </c>
      <c r="T19" s="66">
        <v>2</v>
      </c>
      <c r="U19" s="66">
        <v>2</v>
      </c>
      <c r="V19" s="66">
        <v>1</v>
      </c>
      <c r="W19" s="66">
        <v>0</v>
      </c>
      <c r="X19" s="66">
        <v>1</v>
      </c>
      <c r="Y19" s="66">
        <v>0</v>
      </c>
      <c r="Z19" s="66">
        <v>0</v>
      </c>
      <c r="AA19" s="66">
        <v>0</v>
      </c>
      <c r="AB19" s="66">
        <v>0</v>
      </c>
      <c r="AC19" s="66">
        <v>0</v>
      </c>
      <c r="AD19" s="66">
        <v>0</v>
      </c>
      <c r="AE19" s="66">
        <v>0</v>
      </c>
      <c r="AF19" s="66">
        <v>0</v>
      </c>
      <c r="AG19" s="66">
        <v>0</v>
      </c>
      <c r="AH19" s="66">
        <v>0</v>
      </c>
      <c r="AI19" s="66">
        <v>0</v>
      </c>
      <c r="AJ19" s="66">
        <v>1</v>
      </c>
      <c r="AK19" s="66">
        <v>0</v>
      </c>
      <c r="AL19" s="66">
        <v>1</v>
      </c>
      <c r="AM19" s="66">
        <v>0</v>
      </c>
      <c r="AN19" s="66">
        <v>0</v>
      </c>
      <c r="AO19" s="66">
        <v>0</v>
      </c>
      <c r="AP19" s="66">
        <v>0</v>
      </c>
      <c r="AQ19" s="66">
        <v>0</v>
      </c>
      <c r="AR19" s="66">
        <v>0</v>
      </c>
      <c r="AS19" s="66">
        <v>0</v>
      </c>
      <c r="AT19" s="66">
        <v>0</v>
      </c>
      <c r="AU19" s="66">
        <v>0</v>
      </c>
      <c r="AV19" s="66">
        <v>0</v>
      </c>
      <c r="AW19" s="66">
        <v>0</v>
      </c>
      <c r="AX19" s="66">
        <v>0</v>
      </c>
      <c r="AY19" s="66">
        <v>0</v>
      </c>
      <c r="AZ19" s="66">
        <v>0</v>
      </c>
      <c r="BA19" s="66">
        <v>0</v>
      </c>
      <c r="BB19" s="66">
        <v>0</v>
      </c>
    </row>
    <row r="20" spans="1:58" ht="24.4">
      <c r="A20" s="116" t="s">
        <v>59</v>
      </c>
      <c r="B20" s="146">
        <f t="shared" si="0"/>
        <v>36</v>
      </c>
      <c r="C20" s="303">
        <v>1</v>
      </c>
      <c r="D20" s="66">
        <v>1</v>
      </c>
      <c r="E20" s="66">
        <v>2</v>
      </c>
      <c r="F20" s="66">
        <v>5</v>
      </c>
      <c r="G20" s="66">
        <v>3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1</v>
      </c>
      <c r="O20" s="66">
        <v>2</v>
      </c>
      <c r="P20" s="66">
        <v>0</v>
      </c>
      <c r="Q20" s="66">
        <v>1</v>
      </c>
      <c r="R20" s="66">
        <v>0</v>
      </c>
      <c r="S20" s="66">
        <v>5</v>
      </c>
      <c r="T20" s="66">
        <v>0</v>
      </c>
      <c r="U20" s="66">
        <v>0</v>
      </c>
      <c r="V20" s="66">
        <v>2</v>
      </c>
      <c r="W20" s="66">
        <v>0</v>
      </c>
      <c r="X20" s="66">
        <v>0</v>
      </c>
      <c r="Y20" s="66">
        <v>0</v>
      </c>
      <c r="Z20" s="66">
        <v>1</v>
      </c>
      <c r="AA20" s="66">
        <v>0</v>
      </c>
      <c r="AB20" s="66">
        <v>0</v>
      </c>
      <c r="AC20" s="66">
        <v>4</v>
      </c>
      <c r="AD20" s="66">
        <v>3</v>
      </c>
      <c r="AE20" s="66">
        <v>0</v>
      </c>
      <c r="AF20" s="66">
        <v>0</v>
      </c>
      <c r="AG20" s="66">
        <v>0</v>
      </c>
      <c r="AH20" s="66">
        <v>0</v>
      </c>
      <c r="AI20" s="66">
        <v>3</v>
      </c>
      <c r="AJ20" s="66">
        <v>0</v>
      </c>
      <c r="AK20" s="66">
        <v>0</v>
      </c>
      <c r="AL20" s="66">
        <v>0</v>
      </c>
      <c r="AM20" s="66">
        <v>1</v>
      </c>
      <c r="AN20" s="66">
        <v>0</v>
      </c>
      <c r="AO20" s="66">
        <v>0</v>
      </c>
      <c r="AP20" s="66">
        <v>0</v>
      </c>
      <c r="AQ20" s="66">
        <v>0</v>
      </c>
      <c r="AR20" s="66">
        <v>0</v>
      </c>
      <c r="AS20" s="66">
        <v>0</v>
      </c>
      <c r="AT20" s="66">
        <v>0</v>
      </c>
      <c r="AU20" s="66">
        <v>0</v>
      </c>
      <c r="AV20" s="66">
        <v>0</v>
      </c>
      <c r="AW20" s="66">
        <v>1</v>
      </c>
      <c r="AX20" s="66">
        <v>0</v>
      </c>
      <c r="AY20" s="66">
        <v>0</v>
      </c>
      <c r="AZ20" s="66">
        <v>0</v>
      </c>
      <c r="BA20" s="66">
        <v>0</v>
      </c>
      <c r="BB20" s="66">
        <v>0</v>
      </c>
    </row>
    <row r="21" spans="1:58" ht="24.4">
      <c r="A21" s="116" t="s">
        <v>60</v>
      </c>
      <c r="B21" s="146">
        <f t="shared" si="0"/>
        <v>19</v>
      </c>
      <c r="C21" s="303">
        <v>0</v>
      </c>
      <c r="D21" s="66">
        <v>0</v>
      </c>
      <c r="E21" s="66">
        <v>0</v>
      </c>
      <c r="F21" s="66">
        <v>0</v>
      </c>
      <c r="G21" s="66">
        <v>0</v>
      </c>
      <c r="H21" s="66">
        <v>0</v>
      </c>
      <c r="I21" s="66">
        <v>0</v>
      </c>
      <c r="J21" s="66">
        <v>1</v>
      </c>
      <c r="K21" s="66">
        <v>1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v>0</v>
      </c>
      <c r="T21" s="66">
        <v>2</v>
      </c>
      <c r="U21" s="66">
        <v>0</v>
      </c>
      <c r="V21" s="66">
        <v>0</v>
      </c>
      <c r="W21" s="66">
        <v>0</v>
      </c>
      <c r="X21" s="66">
        <v>0</v>
      </c>
      <c r="Y21" s="66">
        <v>0</v>
      </c>
      <c r="Z21" s="66">
        <v>0</v>
      </c>
      <c r="AA21" s="66">
        <v>0</v>
      </c>
      <c r="AB21" s="66">
        <v>1</v>
      </c>
      <c r="AC21" s="66">
        <v>0</v>
      </c>
      <c r="AD21" s="66">
        <v>2</v>
      </c>
      <c r="AE21" s="66">
        <v>0</v>
      </c>
      <c r="AF21" s="66">
        <v>3</v>
      </c>
      <c r="AG21" s="66">
        <v>2</v>
      </c>
      <c r="AH21" s="66">
        <v>2</v>
      </c>
      <c r="AI21" s="66">
        <v>0</v>
      </c>
      <c r="AJ21" s="66">
        <v>1</v>
      </c>
      <c r="AK21" s="66">
        <v>2</v>
      </c>
      <c r="AL21" s="66">
        <v>1</v>
      </c>
      <c r="AM21" s="66">
        <v>1</v>
      </c>
      <c r="AN21" s="66">
        <v>0</v>
      </c>
      <c r="AO21" s="66">
        <v>0</v>
      </c>
      <c r="AP21" s="66">
        <v>0</v>
      </c>
      <c r="AQ21" s="66">
        <v>0</v>
      </c>
      <c r="AR21" s="66">
        <v>0</v>
      </c>
      <c r="AS21" s="66">
        <v>0</v>
      </c>
      <c r="AT21" s="66">
        <v>0</v>
      </c>
      <c r="AU21" s="66">
        <v>0</v>
      </c>
      <c r="AV21" s="66">
        <v>0</v>
      </c>
      <c r="AW21" s="66">
        <v>0</v>
      </c>
      <c r="AX21" s="66">
        <v>0</v>
      </c>
      <c r="AY21" s="66">
        <v>0</v>
      </c>
      <c r="AZ21" s="66">
        <v>0</v>
      </c>
      <c r="BA21" s="66">
        <v>0</v>
      </c>
      <c r="BB21" s="66">
        <v>0</v>
      </c>
    </row>
    <row r="22" spans="1:58" ht="24.4">
      <c r="A22" s="116" t="s">
        <v>61</v>
      </c>
      <c r="B22" s="146">
        <f t="shared" si="0"/>
        <v>56</v>
      </c>
      <c r="C22" s="303">
        <v>0</v>
      </c>
      <c r="D22" s="66">
        <v>0</v>
      </c>
      <c r="E22" s="66">
        <v>0</v>
      </c>
      <c r="F22" s="66">
        <v>0</v>
      </c>
      <c r="G22" s="66">
        <v>0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  <c r="N22" s="66">
        <v>1</v>
      </c>
      <c r="O22" s="66">
        <v>1</v>
      </c>
      <c r="P22" s="66">
        <v>1</v>
      </c>
      <c r="Q22" s="66">
        <v>0</v>
      </c>
      <c r="R22" s="66">
        <v>0</v>
      </c>
      <c r="S22" s="66">
        <v>2</v>
      </c>
      <c r="T22" s="66">
        <v>1</v>
      </c>
      <c r="U22" s="66">
        <v>0</v>
      </c>
      <c r="V22" s="66">
        <v>0</v>
      </c>
      <c r="W22" s="66">
        <v>0</v>
      </c>
      <c r="X22" s="66">
        <v>1</v>
      </c>
      <c r="Y22" s="66">
        <v>0</v>
      </c>
      <c r="Z22" s="66">
        <v>0</v>
      </c>
      <c r="AA22" s="66">
        <v>5</v>
      </c>
      <c r="AB22" s="66">
        <v>5</v>
      </c>
      <c r="AC22" s="66">
        <v>4</v>
      </c>
      <c r="AD22" s="66">
        <v>8</v>
      </c>
      <c r="AE22" s="66">
        <v>5</v>
      </c>
      <c r="AF22" s="66">
        <v>3</v>
      </c>
      <c r="AG22" s="66">
        <v>4</v>
      </c>
      <c r="AH22" s="66">
        <v>5</v>
      </c>
      <c r="AI22" s="66">
        <v>1</v>
      </c>
      <c r="AJ22" s="66">
        <v>0</v>
      </c>
      <c r="AK22" s="66">
        <v>3</v>
      </c>
      <c r="AL22" s="66">
        <v>2</v>
      </c>
      <c r="AM22" s="66">
        <v>0</v>
      </c>
      <c r="AN22" s="66">
        <v>3</v>
      </c>
      <c r="AO22" s="66">
        <v>0</v>
      </c>
      <c r="AP22" s="66">
        <v>0</v>
      </c>
      <c r="AQ22" s="66">
        <v>0</v>
      </c>
      <c r="AR22" s="66">
        <v>0</v>
      </c>
      <c r="AS22" s="66">
        <v>0</v>
      </c>
      <c r="AT22" s="66">
        <v>0</v>
      </c>
      <c r="AU22" s="66">
        <v>0</v>
      </c>
      <c r="AV22" s="66">
        <v>1</v>
      </c>
      <c r="AW22" s="66">
        <v>0</v>
      </c>
      <c r="AX22" s="66">
        <v>0</v>
      </c>
      <c r="AY22" s="66">
        <v>0</v>
      </c>
      <c r="AZ22" s="66">
        <v>0</v>
      </c>
      <c r="BA22" s="66">
        <v>0</v>
      </c>
      <c r="BB22" s="66">
        <v>0</v>
      </c>
    </row>
    <row r="23" spans="1:58" ht="24.4">
      <c r="A23" s="116" t="s">
        <v>62</v>
      </c>
      <c r="B23" s="146">
        <f t="shared" si="0"/>
        <v>34</v>
      </c>
      <c r="C23" s="303">
        <v>0</v>
      </c>
      <c r="D23" s="66">
        <v>0</v>
      </c>
      <c r="E23" s="66">
        <v>0</v>
      </c>
      <c r="F23" s="66">
        <v>0</v>
      </c>
      <c r="G23" s="66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  <c r="O23" s="66">
        <v>0</v>
      </c>
      <c r="P23" s="66">
        <v>0</v>
      </c>
      <c r="Q23" s="66">
        <v>0</v>
      </c>
      <c r="R23" s="66">
        <v>0</v>
      </c>
      <c r="S23" s="66">
        <v>0</v>
      </c>
      <c r="T23" s="66">
        <v>0</v>
      </c>
      <c r="U23" s="66">
        <v>1</v>
      </c>
      <c r="V23" s="66">
        <v>1</v>
      </c>
      <c r="W23" s="66">
        <v>0</v>
      </c>
      <c r="X23" s="66">
        <v>0</v>
      </c>
      <c r="Y23" s="66">
        <v>1</v>
      </c>
      <c r="Z23" s="66">
        <v>3</v>
      </c>
      <c r="AA23" s="66">
        <v>0</v>
      </c>
      <c r="AB23" s="66">
        <v>2</v>
      </c>
      <c r="AC23" s="66">
        <v>5</v>
      </c>
      <c r="AD23" s="66">
        <v>0</v>
      </c>
      <c r="AE23" s="66">
        <v>12</v>
      </c>
      <c r="AF23" s="66">
        <v>2</v>
      </c>
      <c r="AG23" s="66">
        <v>0</v>
      </c>
      <c r="AH23" s="66">
        <v>0</v>
      </c>
      <c r="AI23" s="66">
        <v>3</v>
      </c>
      <c r="AJ23" s="66">
        <v>2</v>
      </c>
      <c r="AK23" s="66">
        <v>0</v>
      </c>
      <c r="AL23" s="66">
        <v>0</v>
      </c>
      <c r="AM23" s="66">
        <v>0</v>
      </c>
      <c r="AN23" s="66">
        <v>0</v>
      </c>
      <c r="AO23" s="66">
        <v>0</v>
      </c>
      <c r="AP23" s="66">
        <v>0</v>
      </c>
      <c r="AQ23" s="66">
        <v>1</v>
      </c>
      <c r="AR23" s="66">
        <v>0</v>
      </c>
      <c r="AS23" s="66">
        <v>0</v>
      </c>
      <c r="AT23" s="66">
        <v>1</v>
      </c>
      <c r="AU23" s="66">
        <v>0</v>
      </c>
      <c r="AV23" s="66">
        <v>0</v>
      </c>
      <c r="AW23" s="66">
        <v>0</v>
      </c>
      <c r="AX23" s="66">
        <v>0</v>
      </c>
      <c r="AY23" s="66">
        <v>0</v>
      </c>
      <c r="AZ23" s="66">
        <v>0</v>
      </c>
      <c r="BA23" s="66">
        <v>0</v>
      </c>
      <c r="BB23" s="66">
        <v>0</v>
      </c>
    </row>
    <row r="24" spans="1:58" ht="24.4">
      <c r="A24" s="116" t="s">
        <v>63</v>
      </c>
      <c r="B24" s="146">
        <f t="shared" si="0"/>
        <v>40</v>
      </c>
      <c r="C24" s="303">
        <v>0</v>
      </c>
      <c r="D24" s="66">
        <v>0</v>
      </c>
      <c r="E24" s="66">
        <v>0</v>
      </c>
      <c r="F24" s="66">
        <v>0</v>
      </c>
      <c r="G24" s="66">
        <v>0</v>
      </c>
      <c r="H24" s="66">
        <v>1</v>
      </c>
      <c r="I24" s="66">
        <v>0</v>
      </c>
      <c r="J24" s="66">
        <v>0</v>
      </c>
      <c r="K24" s="66">
        <v>0</v>
      </c>
      <c r="L24" s="66">
        <v>1</v>
      </c>
      <c r="M24" s="66">
        <v>0</v>
      </c>
      <c r="N24" s="66">
        <v>0</v>
      </c>
      <c r="O24" s="66">
        <v>0</v>
      </c>
      <c r="P24" s="66">
        <v>0</v>
      </c>
      <c r="Q24" s="66">
        <v>0</v>
      </c>
      <c r="R24" s="66">
        <v>0</v>
      </c>
      <c r="S24" s="66">
        <v>1</v>
      </c>
      <c r="T24" s="66">
        <v>0</v>
      </c>
      <c r="U24" s="66">
        <v>0</v>
      </c>
      <c r="V24" s="66">
        <v>0</v>
      </c>
      <c r="W24" s="66">
        <v>1</v>
      </c>
      <c r="X24" s="66">
        <v>1</v>
      </c>
      <c r="Y24" s="66">
        <v>1</v>
      </c>
      <c r="Z24" s="66">
        <v>3</v>
      </c>
      <c r="AA24" s="66">
        <v>2</v>
      </c>
      <c r="AB24" s="66">
        <v>3</v>
      </c>
      <c r="AC24" s="66">
        <v>2</v>
      </c>
      <c r="AD24" s="66">
        <v>3</v>
      </c>
      <c r="AE24" s="66">
        <v>7</v>
      </c>
      <c r="AF24" s="66">
        <v>1</v>
      </c>
      <c r="AG24" s="66">
        <v>2</v>
      </c>
      <c r="AH24" s="66">
        <v>1</v>
      </c>
      <c r="AI24" s="66">
        <v>1</v>
      </c>
      <c r="AJ24" s="66">
        <v>1</v>
      </c>
      <c r="AK24" s="66">
        <v>2</v>
      </c>
      <c r="AL24" s="66">
        <v>4</v>
      </c>
      <c r="AM24" s="66">
        <v>0</v>
      </c>
      <c r="AN24" s="66">
        <v>2</v>
      </c>
      <c r="AO24" s="66">
        <v>0</v>
      </c>
      <c r="AP24" s="66">
        <v>0</v>
      </c>
      <c r="AQ24" s="66">
        <v>0</v>
      </c>
      <c r="AR24" s="66">
        <v>0</v>
      </c>
      <c r="AS24" s="66">
        <v>0</v>
      </c>
      <c r="AT24" s="66">
        <v>0</v>
      </c>
      <c r="AU24" s="66">
        <v>0</v>
      </c>
      <c r="AV24" s="66">
        <v>0</v>
      </c>
      <c r="AW24" s="66">
        <v>0</v>
      </c>
      <c r="AX24" s="66">
        <v>0</v>
      </c>
      <c r="AY24" s="66">
        <v>0</v>
      </c>
      <c r="AZ24" s="66">
        <v>0</v>
      </c>
      <c r="BA24" s="66">
        <v>0</v>
      </c>
      <c r="BB24" s="66">
        <v>0</v>
      </c>
    </row>
    <row r="25" spans="1:58" s="135" customFormat="1" ht="23.25">
      <c r="A25" s="134" t="s">
        <v>64</v>
      </c>
      <c r="B25" s="147">
        <f>SUM(B5:B24)</f>
        <v>1613</v>
      </c>
      <c r="C25" s="147">
        <f t="shared" ref="C25:R25" si="1">SUM(C5:C24)</f>
        <v>18</v>
      </c>
      <c r="D25" s="147">
        <f t="shared" si="1"/>
        <v>14</v>
      </c>
      <c r="E25" s="147">
        <f t="shared" si="1"/>
        <v>10</v>
      </c>
      <c r="F25" s="147">
        <f t="shared" si="1"/>
        <v>10</v>
      </c>
      <c r="G25" s="147">
        <f t="shared" si="1"/>
        <v>12</v>
      </c>
      <c r="H25" s="147">
        <f t="shared" si="1"/>
        <v>9</v>
      </c>
      <c r="I25" s="147">
        <f t="shared" si="1"/>
        <v>17</v>
      </c>
      <c r="J25" s="147">
        <f t="shared" si="1"/>
        <v>13</v>
      </c>
      <c r="K25" s="147">
        <f t="shared" si="1"/>
        <v>9</v>
      </c>
      <c r="L25" s="147">
        <f t="shared" si="1"/>
        <v>15</v>
      </c>
      <c r="M25" s="147">
        <f t="shared" si="1"/>
        <v>16</v>
      </c>
      <c r="N25" s="147">
        <f t="shared" si="1"/>
        <v>16</v>
      </c>
      <c r="O25" s="147">
        <f t="shared" si="1"/>
        <v>20</v>
      </c>
      <c r="P25" s="147">
        <f t="shared" si="1"/>
        <v>13</v>
      </c>
      <c r="Q25" s="147">
        <f t="shared" si="1"/>
        <v>25</v>
      </c>
      <c r="R25" s="147">
        <f t="shared" si="1"/>
        <v>36</v>
      </c>
      <c r="S25" s="147">
        <f t="shared" ref="S25:BB25" si="2">SUM(S5:S24)</f>
        <v>45</v>
      </c>
      <c r="T25" s="147">
        <f t="shared" si="2"/>
        <v>37</v>
      </c>
      <c r="U25" s="147">
        <f t="shared" si="2"/>
        <v>58</v>
      </c>
      <c r="V25" s="147">
        <f t="shared" si="2"/>
        <v>40</v>
      </c>
      <c r="W25" s="147">
        <f t="shared" si="2"/>
        <v>51</v>
      </c>
      <c r="X25" s="147">
        <f t="shared" si="2"/>
        <v>44</v>
      </c>
      <c r="Y25" s="147">
        <f t="shared" si="2"/>
        <v>49</v>
      </c>
      <c r="Z25" s="147">
        <f t="shared" si="2"/>
        <v>48</v>
      </c>
      <c r="AA25" s="147">
        <f t="shared" si="2"/>
        <v>47</v>
      </c>
      <c r="AB25" s="147">
        <f t="shared" si="2"/>
        <v>78</v>
      </c>
      <c r="AC25" s="147">
        <f t="shared" si="2"/>
        <v>75</v>
      </c>
      <c r="AD25" s="147">
        <f t="shared" si="2"/>
        <v>85</v>
      </c>
      <c r="AE25" s="147">
        <f t="shared" si="2"/>
        <v>92</v>
      </c>
      <c r="AF25" s="147">
        <f t="shared" si="2"/>
        <v>68</v>
      </c>
      <c r="AG25" s="147">
        <f t="shared" si="2"/>
        <v>60</v>
      </c>
      <c r="AH25" s="147">
        <f t="shared" si="2"/>
        <v>66</v>
      </c>
      <c r="AI25" s="147">
        <f t="shared" si="2"/>
        <v>83</v>
      </c>
      <c r="AJ25" s="147">
        <f t="shared" si="2"/>
        <v>52</v>
      </c>
      <c r="AK25" s="147">
        <f t="shared" si="2"/>
        <v>71</v>
      </c>
      <c r="AL25" s="147">
        <f t="shared" si="2"/>
        <v>56</v>
      </c>
      <c r="AM25" s="147">
        <f t="shared" si="2"/>
        <v>39</v>
      </c>
      <c r="AN25" s="147">
        <f t="shared" si="2"/>
        <v>34</v>
      </c>
      <c r="AO25" s="147">
        <f t="shared" si="2"/>
        <v>25</v>
      </c>
      <c r="AP25" s="147">
        <f t="shared" si="2"/>
        <v>14</v>
      </c>
      <c r="AQ25" s="147">
        <f t="shared" si="2"/>
        <v>6</v>
      </c>
      <c r="AR25" s="147">
        <f t="shared" si="2"/>
        <v>8</v>
      </c>
      <c r="AS25" s="147">
        <f t="shared" si="2"/>
        <v>8</v>
      </c>
      <c r="AT25" s="147">
        <f t="shared" si="2"/>
        <v>10</v>
      </c>
      <c r="AU25" s="147">
        <f t="shared" si="2"/>
        <v>5</v>
      </c>
      <c r="AV25" s="147">
        <f t="shared" si="2"/>
        <v>5</v>
      </c>
      <c r="AW25" s="147">
        <f t="shared" si="2"/>
        <v>1</v>
      </c>
      <c r="AX25" s="147">
        <f t="shared" si="2"/>
        <v>0</v>
      </c>
      <c r="AY25" s="147">
        <f t="shared" si="2"/>
        <v>0</v>
      </c>
      <c r="AZ25" s="147">
        <f t="shared" si="2"/>
        <v>0</v>
      </c>
      <c r="BA25" s="147">
        <f t="shared" si="2"/>
        <v>0</v>
      </c>
      <c r="BB25" s="147">
        <f t="shared" si="2"/>
        <v>0</v>
      </c>
    </row>
    <row r="26" spans="1:58">
      <c r="AL26" s="293"/>
      <c r="AM26" s="113"/>
      <c r="AN26" s="128"/>
      <c r="AO26" s="113"/>
      <c r="AP26" s="113"/>
      <c r="AQ26" s="113"/>
      <c r="AR26" s="113"/>
      <c r="AS26" s="113"/>
      <c r="AT26" s="113"/>
      <c r="AU26" s="128"/>
      <c r="AV26" s="113"/>
      <c r="AW26" s="128"/>
      <c r="AX26" s="113"/>
    </row>
    <row r="27" spans="1:58">
      <c r="Z27" s="107"/>
    </row>
    <row r="28" spans="1:58" s="174" customFormat="1">
      <c r="A28" s="189"/>
      <c r="B28" s="189"/>
      <c r="C28" s="189"/>
      <c r="D28" s="189"/>
      <c r="E28" s="189"/>
      <c r="F28" s="189"/>
      <c r="G28" s="189"/>
      <c r="H28" s="190" t="s">
        <v>352</v>
      </c>
      <c r="I28" s="189"/>
      <c r="J28" s="191"/>
      <c r="K28" s="191"/>
      <c r="L28" s="191"/>
      <c r="N28" s="189"/>
      <c r="O28" s="189"/>
      <c r="P28" s="189"/>
      <c r="R28" s="189"/>
      <c r="S28" s="192"/>
      <c r="T28" s="192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</row>
    <row r="29" spans="1:58" s="174" customFormat="1">
      <c r="A29" s="189"/>
      <c r="B29" s="189"/>
      <c r="C29" s="189"/>
      <c r="D29" s="189"/>
      <c r="E29" s="189"/>
      <c r="F29" s="189"/>
      <c r="G29" s="193" t="s">
        <v>972</v>
      </c>
      <c r="H29" s="189"/>
      <c r="I29" s="189"/>
      <c r="J29" s="191"/>
      <c r="K29" s="191"/>
      <c r="L29" s="191"/>
      <c r="M29" s="189"/>
      <c r="N29" s="189"/>
      <c r="O29" s="189"/>
      <c r="P29" s="189"/>
      <c r="Q29" s="190"/>
      <c r="R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</row>
    <row r="30" spans="1:58" s="174" customFormat="1">
      <c r="A30" s="194" t="s">
        <v>67</v>
      </c>
      <c r="B30" s="195" t="s">
        <v>41</v>
      </c>
      <c r="C30" s="196" t="s">
        <v>94</v>
      </c>
      <c r="D30" s="197" t="s">
        <v>95</v>
      </c>
      <c r="E30" s="197" t="s">
        <v>96</v>
      </c>
      <c r="F30" s="197" t="s">
        <v>97</v>
      </c>
      <c r="G30" s="197" t="s">
        <v>98</v>
      </c>
      <c r="H30" s="197" t="s">
        <v>99</v>
      </c>
      <c r="I30" s="197" t="s">
        <v>100</v>
      </c>
      <c r="J30" s="197" t="s">
        <v>101</v>
      </c>
      <c r="K30" s="197" t="s">
        <v>102</v>
      </c>
      <c r="L30" s="197" t="s">
        <v>103</v>
      </c>
      <c r="M30" s="197" t="s">
        <v>104</v>
      </c>
      <c r="N30" s="197" t="s">
        <v>105</v>
      </c>
      <c r="O30" s="197" t="s">
        <v>106</v>
      </c>
      <c r="P30" s="197" t="s">
        <v>107</v>
      </c>
      <c r="Q30" s="197" t="s">
        <v>108</v>
      </c>
      <c r="R30" s="197" t="s">
        <v>109</v>
      </c>
      <c r="S30" s="197" t="s">
        <v>110</v>
      </c>
      <c r="T30" s="197" t="s">
        <v>111</v>
      </c>
      <c r="U30" s="197" t="s">
        <v>112</v>
      </c>
      <c r="V30" s="197" t="s">
        <v>113</v>
      </c>
      <c r="W30" s="197" t="s">
        <v>114</v>
      </c>
      <c r="X30" s="197" t="s">
        <v>115</v>
      </c>
      <c r="Y30" s="197" t="s">
        <v>116</v>
      </c>
      <c r="Z30" s="197" t="s">
        <v>117</v>
      </c>
      <c r="AA30" s="197" t="s">
        <v>118</v>
      </c>
      <c r="AB30" s="197" t="s">
        <v>119</v>
      </c>
      <c r="AC30" s="197" t="s">
        <v>120</v>
      </c>
      <c r="AD30" s="197" t="s">
        <v>121</v>
      </c>
      <c r="AE30" s="197" t="s">
        <v>122</v>
      </c>
      <c r="AF30" s="197" t="s">
        <v>123</v>
      </c>
      <c r="AG30" s="197" t="s">
        <v>124</v>
      </c>
      <c r="AH30" s="197" t="s">
        <v>125</v>
      </c>
      <c r="AI30" s="197" t="s">
        <v>126</v>
      </c>
      <c r="AJ30" s="197" t="s">
        <v>127</v>
      </c>
      <c r="AK30" s="197" t="s">
        <v>128</v>
      </c>
      <c r="AL30" s="197" t="s">
        <v>129</v>
      </c>
      <c r="AM30" s="197" t="s">
        <v>130</v>
      </c>
      <c r="AN30" s="197" t="s">
        <v>131</v>
      </c>
      <c r="AO30" s="197" t="s">
        <v>132</v>
      </c>
      <c r="AP30" s="197" t="s">
        <v>133</v>
      </c>
      <c r="AQ30" s="197" t="s">
        <v>134</v>
      </c>
      <c r="AR30" s="197" t="s">
        <v>135</v>
      </c>
      <c r="AS30" s="197" t="s">
        <v>136</v>
      </c>
      <c r="AT30" s="197" t="s">
        <v>137</v>
      </c>
      <c r="AU30" s="197" t="s">
        <v>138</v>
      </c>
      <c r="AV30" s="197" t="s">
        <v>139</v>
      </c>
      <c r="AW30" s="197" t="s">
        <v>140</v>
      </c>
      <c r="AX30" s="197" t="s">
        <v>141</v>
      </c>
      <c r="AY30" s="197" t="s">
        <v>142</v>
      </c>
      <c r="AZ30" s="197" t="s">
        <v>143</v>
      </c>
      <c r="BA30" s="198" t="s">
        <v>144</v>
      </c>
      <c r="BB30" s="197" t="s">
        <v>145</v>
      </c>
      <c r="BC30" s="199"/>
    </row>
    <row r="31" spans="1:58" s="202" customFormat="1">
      <c r="A31" s="283" t="s">
        <v>208</v>
      </c>
      <c r="B31" s="164">
        <f>SUM(C31:BB31)</f>
        <v>1613</v>
      </c>
      <c r="C31" s="200">
        <f>C25</f>
        <v>18</v>
      </c>
      <c r="D31" s="200">
        <f t="shared" ref="D31:BB31" si="3">D25</f>
        <v>14</v>
      </c>
      <c r="E31" s="200">
        <f t="shared" si="3"/>
        <v>10</v>
      </c>
      <c r="F31" s="200">
        <f t="shared" si="3"/>
        <v>10</v>
      </c>
      <c r="G31" s="200">
        <f t="shared" si="3"/>
        <v>12</v>
      </c>
      <c r="H31" s="200">
        <f t="shared" si="3"/>
        <v>9</v>
      </c>
      <c r="I31" s="200">
        <f t="shared" si="3"/>
        <v>17</v>
      </c>
      <c r="J31" s="200">
        <f t="shared" si="3"/>
        <v>13</v>
      </c>
      <c r="K31" s="200">
        <f t="shared" si="3"/>
        <v>9</v>
      </c>
      <c r="L31" s="200">
        <f t="shared" si="3"/>
        <v>15</v>
      </c>
      <c r="M31" s="200">
        <f t="shared" si="3"/>
        <v>16</v>
      </c>
      <c r="N31" s="200">
        <f t="shared" si="3"/>
        <v>16</v>
      </c>
      <c r="O31" s="200">
        <f t="shared" si="3"/>
        <v>20</v>
      </c>
      <c r="P31" s="200">
        <f t="shared" si="3"/>
        <v>13</v>
      </c>
      <c r="Q31" s="200">
        <f t="shared" si="3"/>
        <v>25</v>
      </c>
      <c r="R31" s="200">
        <f t="shared" si="3"/>
        <v>36</v>
      </c>
      <c r="S31" s="200">
        <f t="shared" si="3"/>
        <v>45</v>
      </c>
      <c r="T31" s="200">
        <f t="shared" si="3"/>
        <v>37</v>
      </c>
      <c r="U31" s="200">
        <f t="shared" si="3"/>
        <v>58</v>
      </c>
      <c r="V31" s="200">
        <f t="shared" si="3"/>
        <v>40</v>
      </c>
      <c r="W31" s="200">
        <f t="shared" si="3"/>
        <v>51</v>
      </c>
      <c r="X31" s="200">
        <f t="shared" si="3"/>
        <v>44</v>
      </c>
      <c r="Y31" s="200">
        <f t="shared" si="3"/>
        <v>49</v>
      </c>
      <c r="Z31" s="200">
        <f t="shared" si="3"/>
        <v>48</v>
      </c>
      <c r="AA31" s="200">
        <f t="shared" si="3"/>
        <v>47</v>
      </c>
      <c r="AB31" s="200">
        <f t="shared" si="3"/>
        <v>78</v>
      </c>
      <c r="AC31" s="200">
        <f t="shared" si="3"/>
        <v>75</v>
      </c>
      <c r="AD31" s="200">
        <f t="shared" si="3"/>
        <v>85</v>
      </c>
      <c r="AE31" s="200">
        <f t="shared" si="3"/>
        <v>92</v>
      </c>
      <c r="AF31" s="200">
        <f t="shared" si="3"/>
        <v>68</v>
      </c>
      <c r="AG31" s="200">
        <f t="shared" si="3"/>
        <v>60</v>
      </c>
      <c r="AH31" s="200">
        <f t="shared" si="3"/>
        <v>66</v>
      </c>
      <c r="AI31" s="200">
        <f t="shared" si="3"/>
        <v>83</v>
      </c>
      <c r="AJ31" s="200">
        <f t="shared" si="3"/>
        <v>52</v>
      </c>
      <c r="AK31" s="200">
        <f t="shared" si="3"/>
        <v>71</v>
      </c>
      <c r="AL31" s="200">
        <f t="shared" si="3"/>
        <v>56</v>
      </c>
      <c r="AM31" s="200">
        <f t="shared" si="3"/>
        <v>39</v>
      </c>
      <c r="AN31" s="200">
        <f t="shared" si="3"/>
        <v>34</v>
      </c>
      <c r="AO31" s="200">
        <f t="shared" si="3"/>
        <v>25</v>
      </c>
      <c r="AP31" s="200">
        <f t="shared" si="3"/>
        <v>14</v>
      </c>
      <c r="AQ31" s="200">
        <f t="shared" si="3"/>
        <v>6</v>
      </c>
      <c r="AR31" s="200">
        <f t="shared" si="3"/>
        <v>8</v>
      </c>
      <c r="AS31" s="200">
        <f t="shared" si="3"/>
        <v>8</v>
      </c>
      <c r="AT31" s="200">
        <f t="shared" si="3"/>
        <v>10</v>
      </c>
      <c r="AU31" s="200">
        <f t="shared" si="3"/>
        <v>5</v>
      </c>
      <c r="AV31" s="200">
        <f t="shared" si="3"/>
        <v>5</v>
      </c>
      <c r="AW31" s="200">
        <f t="shared" si="3"/>
        <v>1</v>
      </c>
      <c r="AX31" s="200">
        <f t="shared" si="3"/>
        <v>0</v>
      </c>
      <c r="AY31" s="200">
        <f t="shared" si="3"/>
        <v>0</v>
      </c>
      <c r="AZ31" s="200">
        <f t="shared" si="3"/>
        <v>0</v>
      </c>
      <c r="BA31" s="200">
        <f t="shared" si="3"/>
        <v>0</v>
      </c>
      <c r="BB31" s="200">
        <f t="shared" si="3"/>
        <v>0</v>
      </c>
      <c r="BC31" s="201"/>
    </row>
    <row r="32" spans="1:58" s="288" customFormat="1">
      <c r="A32" s="283">
        <v>2562</v>
      </c>
      <c r="B32" s="164">
        <f>SUM(C32:BB32)</f>
        <v>3797</v>
      </c>
      <c r="C32" s="284">
        <v>17</v>
      </c>
      <c r="D32" s="284">
        <v>12</v>
      </c>
      <c r="E32" s="284">
        <v>14</v>
      </c>
      <c r="F32" s="284">
        <v>15</v>
      </c>
      <c r="G32" s="284">
        <v>11</v>
      </c>
      <c r="H32" s="284">
        <v>20</v>
      </c>
      <c r="I32" s="284">
        <v>15</v>
      </c>
      <c r="J32" s="284">
        <v>28</v>
      </c>
      <c r="K32" s="284">
        <v>20</v>
      </c>
      <c r="L32" s="284">
        <v>22</v>
      </c>
      <c r="M32" s="284">
        <v>18</v>
      </c>
      <c r="N32" s="284">
        <v>15</v>
      </c>
      <c r="O32" s="284">
        <v>21</v>
      </c>
      <c r="P32" s="284">
        <v>13</v>
      </c>
      <c r="Q32" s="284">
        <v>33</v>
      </c>
      <c r="R32" s="284">
        <v>25</v>
      </c>
      <c r="S32" s="284">
        <v>17</v>
      </c>
      <c r="T32" s="284">
        <v>25</v>
      </c>
      <c r="U32" s="284">
        <v>68</v>
      </c>
      <c r="V32" s="284">
        <v>87</v>
      </c>
      <c r="W32" s="284">
        <v>103</v>
      </c>
      <c r="X32" s="284">
        <v>153</v>
      </c>
      <c r="Y32" s="284">
        <v>188</v>
      </c>
      <c r="Z32" s="284">
        <v>196</v>
      </c>
      <c r="AA32" s="284">
        <v>236</v>
      </c>
      <c r="AB32" s="284">
        <v>255</v>
      </c>
      <c r="AC32" s="284">
        <v>196</v>
      </c>
      <c r="AD32" s="284">
        <v>199</v>
      </c>
      <c r="AE32" s="284">
        <v>175</v>
      </c>
      <c r="AF32" s="284">
        <v>161</v>
      </c>
      <c r="AG32" s="284">
        <v>146</v>
      </c>
      <c r="AH32" s="284">
        <v>125</v>
      </c>
      <c r="AI32" s="284">
        <v>119</v>
      </c>
      <c r="AJ32" s="284">
        <v>81</v>
      </c>
      <c r="AK32" s="284">
        <v>104</v>
      </c>
      <c r="AL32" s="284">
        <v>97</v>
      </c>
      <c r="AM32" s="284">
        <v>129</v>
      </c>
      <c r="AN32" s="284">
        <v>105</v>
      </c>
      <c r="AO32" s="284">
        <v>103</v>
      </c>
      <c r="AP32" s="284">
        <v>79</v>
      </c>
      <c r="AQ32" s="284">
        <v>78</v>
      </c>
      <c r="AR32" s="284">
        <v>46</v>
      </c>
      <c r="AS32" s="284">
        <v>44</v>
      </c>
      <c r="AT32" s="284">
        <v>44</v>
      </c>
      <c r="AU32" s="284">
        <v>38</v>
      </c>
      <c r="AV32" s="284">
        <v>26</v>
      </c>
      <c r="AW32" s="284">
        <v>18</v>
      </c>
      <c r="AX32" s="284">
        <v>18</v>
      </c>
      <c r="AY32" s="284">
        <v>12</v>
      </c>
      <c r="AZ32" s="284">
        <v>12</v>
      </c>
      <c r="BA32" s="285">
        <v>7</v>
      </c>
      <c r="BB32" s="286">
        <v>8</v>
      </c>
      <c r="BC32" s="287"/>
    </row>
    <row r="33" spans="1:67" s="193" customFormat="1" ht="20.25">
      <c r="A33" s="203">
        <v>2561</v>
      </c>
      <c r="B33" s="164">
        <f>SUM(C33:BB33)</f>
        <v>1391</v>
      </c>
      <c r="C33" s="204">
        <v>2</v>
      </c>
      <c r="D33" s="204">
        <v>1</v>
      </c>
      <c r="E33" s="204">
        <v>1</v>
      </c>
      <c r="F33" s="204">
        <v>0</v>
      </c>
      <c r="G33" s="204">
        <v>1</v>
      </c>
      <c r="H33" s="204">
        <v>2</v>
      </c>
      <c r="I33" s="204">
        <v>3</v>
      </c>
      <c r="J33" s="204">
        <v>1</v>
      </c>
      <c r="K33" s="204">
        <v>0</v>
      </c>
      <c r="L33" s="204">
        <v>3</v>
      </c>
      <c r="M33" s="204">
        <v>2</v>
      </c>
      <c r="N33" s="204">
        <v>1</v>
      </c>
      <c r="O33" s="204">
        <v>1</v>
      </c>
      <c r="P33" s="204">
        <v>7</v>
      </c>
      <c r="Q33" s="204">
        <v>5</v>
      </c>
      <c r="R33" s="204">
        <v>6</v>
      </c>
      <c r="S33" s="204">
        <v>9</v>
      </c>
      <c r="T33" s="204">
        <v>24</v>
      </c>
      <c r="U33" s="204">
        <v>40</v>
      </c>
      <c r="V33" s="204">
        <v>63</v>
      </c>
      <c r="W33" s="204">
        <v>49</v>
      </c>
      <c r="X33" s="204">
        <v>61</v>
      </c>
      <c r="Y33" s="204">
        <v>74</v>
      </c>
      <c r="Z33" s="204">
        <v>105</v>
      </c>
      <c r="AA33" s="204">
        <v>96</v>
      </c>
      <c r="AB33" s="204">
        <v>88</v>
      </c>
      <c r="AC33" s="204">
        <v>74</v>
      </c>
      <c r="AD33" s="204">
        <v>46</v>
      </c>
      <c r="AE33" s="204">
        <v>55</v>
      </c>
      <c r="AF33" s="204">
        <v>51</v>
      </c>
      <c r="AG33" s="204">
        <v>66</v>
      </c>
      <c r="AH33" s="204">
        <v>53</v>
      </c>
      <c r="AI33" s="204">
        <v>46</v>
      </c>
      <c r="AJ33" s="204">
        <v>42</v>
      </c>
      <c r="AK33" s="204">
        <v>58</v>
      </c>
      <c r="AL33" s="204">
        <v>27</v>
      </c>
      <c r="AM33" s="204">
        <v>37</v>
      </c>
      <c r="AN33" s="204">
        <v>20</v>
      </c>
      <c r="AO33" s="204">
        <v>21</v>
      </c>
      <c r="AP33" s="204">
        <v>12</v>
      </c>
      <c r="AQ33" s="204">
        <v>8</v>
      </c>
      <c r="AR33" s="204">
        <v>10</v>
      </c>
      <c r="AS33" s="204">
        <v>6</v>
      </c>
      <c r="AT33" s="204">
        <v>11</v>
      </c>
      <c r="AU33" s="204">
        <v>10</v>
      </c>
      <c r="AV33" s="204">
        <v>14</v>
      </c>
      <c r="AW33" s="204">
        <v>14</v>
      </c>
      <c r="AX33" s="204">
        <v>11</v>
      </c>
      <c r="AY33" s="204">
        <v>18</v>
      </c>
      <c r="AZ33" s="204">
        <v>18</v>
      </c>
      <c r="BA33" s="204">
        <v>14</v>
      </c>
      <c r="BB33" s="204">
        <v>4</v>
      </c>
      <c r="BC33" s="112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</row>
    <row r="34" spans="1:67" s="208" customFormat="1">
      <c r="A34" s="205">
        <v>2560</v>
      </c>
      <c r="B34" s="164">
        <v>615</v>
      </c>
      <c r="C34" s="206">
        <v>2</v>
      </c>
      <c r="D34" s="206">
        <v>6</v>
      </c>
      <c r="E34" s="206">
        <v>2</v>
      </c>
      <c r="F34" s="206">
        <v>3</v>
      </c>
      <c r="G34" s="206">
        <v>3</v>
      </c>
      <c r="H34" s="206">
        <v>2</v>
      </c>
      <c r="I34" s="206">
        <v>3</v>
      </c>
      <c r="J34" s="206">
        <v>4</v>
      </c>
      <c r="K34" s="206">
        <v>0</v>
      </c>
      <c r="L34" s="206">
        <v>3</v>
      </c>
      <c r="M34" s="206">
        <v>2</v>
      </c>
      <c r="N34" s="206">
        <v>2</v>
      </c>
      <c r="O34" s="206">
        <v>3</v>
      </c>
      <c r="P34" s="206">
        <v>1</v>
      </c>
      <c r="Q34" s="206">
        <v>5</v>
      </c>
      <c r="R34" s="206">
        <v>4</v>
      </c>
      <c r="S34" s="206">
        <v>12</v>
      </c>
      <c r="T34" s="206">
        <v>2</v>
      </c>
      <c r="U34" s="206">
        <v>6</v>
      </c>
      <c r="V34" s="206">
        <v>16</v>
      </c>
      <c r="W34" s="206">
        <v>15</v>
      </c>
      <c r="X34" s="206">
        <v>11</v>
      </c>
      <c r="Y34" s="206">
        <v>38</v>
      </c>
      <c r="Z34" s="206">
        <v>39</v>
      </c>
      <c r="AA34" s="206">
        <v>46</v>
      </c>
      <c r="AB34" s="206">
        <v>47</v>
      </c>
      <c r="AC34" s="206">
        <v>32</v>
      </c>
      <c r="AD34" s="206">
        <v>40</v>
      </c>
      <c r="AE34" s="206">
        <v>41</v>
      </c>
      <c r="AF34" s="206">
        <v>21</v>
      </c>
      <c r="AG34" s="206">
        <v>27</v>
      </c>
      <c r="AH34" s="206">
        <v>27</v>
      </c>
      <c r="AI34" s="206">
        <v>27</v>
      </c>
      <c r="AJ34" s="206">
        <v>26</v>
      </c>
      <c r="AK34" s="206">
        <v>26</v>
      </c>
      <c r="AL34" s="206">
        <v>11</v>
      </c>
      <c r="AM34" s="206">
        <v>19</v>
      </c>
      <c r="AN34" s="206">
        <v>7</v>
      </c>
      <c r="AO34" s="206">
        <v>5</v>
      </c>
      <c r="AP34" s="206">
        <v>8</v>
      </c>
      <c r="AQ34" s="206">
        <v>7</v>
      </c>
      <c r="AR34" s="206">
        <v>1</v>
      </c>
      <c r="AS34" s="206">
        <v>2</v>
      </c>
      <c r="AT34" s="206">
        <v>4</v>
      </c>
      <c r="AU34" s="206">
        <v>0</v>
      </c>
      <c r="AV34" s="206">
        <v>2</v>
      </c>
      <c r="AW34" s="206">
        <v>4</v>
      </c>
      <c r="AX34" s="206">
        <v>0</v>
      </c>
      <c r="AY34" s="206">
        <v>1</v>
      </c>
      <c r="AZ34" s="206">
        <v>0</v>
      </c>
      <c r="BA34" s="207">
        <v>0</v>
      </c>
      <c r="BB34" s="206">
        <v>0</v>
      </c>
      <c r="BC34" s="148"/>
    </row>
    <row r="35" spans="1:67" s="210" customFormat="1" ht="20.25">
      <c r="A35" s="205">
        <v>2559</v>
      </c>
      <c r="B35" s="164">
        <v>1184</v>
      </c>
      <c r="C35" s="205">
        <v>19</v>
      </c>
      <c r="D35" s="205">
        <v>26</v>
      </c>
      <c r="E35" s="205">
        <v>35</v>
      </c>
      <c r="F35" s="205">
        <v>22</v>
      </c>
      <c r="G35" s="205">
        <v>23</v>
      </c>
      <c r="H35" s="205">
        <v>15</v>
      </c>
      <c r="I35" s="205">
        <v>25</v>
      </c>
      <c r="J35" s="205">
        <v>23</v>
      </c>
      <c r="K35" s="205">
        <v>28</v>
      </c>
      <c r="L35" s="205">
        <v>27</v>
      </c>
      <c r="M35" s="205">
        <v>27</v>
      </c>
      <c r="N35" s="205">
        <v>27</v>
      </c>
      <c r="O35" s="205">
        <v>12</v>
      </c>
      <c r="P35" s="205">
        <v>16</v>
      </c>
      <c r="Q35" s="205">
        <v>11</v>
      </c>
      <c r="R35" s="205">
        <v>8</v>
      </c>
      <c r="S35" s="205">
        <v>12</v>
      </c>
      <c r="T35" s="205">
        <v>4</v>
      </c>
      <c r="U35" s="205">
        <v>8</v>
      </c>
      <c r="V35" s="205">
        <v>5</v>
      </c>
      <c r="W35" s="205">
        <v>5</v>
      </c>
      <c r="X35" s="205">
        <v>8</v>
      </c>
      <c r="Y35" s="205">
        <v>16</v>
      </c>
      <c r="Z35" s="205">
        <v>20</v>
      </c>
      <c r="AA35" s="205">
        <v>16</v>
      </c>
      <c r="AB35" s="205">
        <v>22</v>
      </c>
      <c r="AC35" s="205">
        <v>21</v>
      </c>
      <c r="AD35" s="205">
        <v>19</v>
      </c>
      <c r="AE35" s="205">
        <v>34</v>
      </c>
      <c r="AF35" s="205">
        <v>56</v>
      </c>
      <c r="AG35" s="205">
        <v>61</v>
      </c>
      <c r="AH35" s="205">
        <v>51</v>
      </c>
      <c r="AI35" s="205">
        <v>55</v>
      </c>
      <c r="AJ35" s="205">
        <v>60</v>
      </c>
      <c r="AK35" s="205">
        <v>31</v>
      </c>
      <c r="AL35" s="205">
        <v>44</v>
      </c>
      <c r="AM35" s="205">
        <v>28</v>
      </c>
      <c r="AN35" s="205">
        <v>38</v>
      </c>
      <c r="AO35" s="205">
        <v>28</v>
      </c>
      <c r="AP35" s="205">
        <v>40</v>
      </c>
      <c r="AQ35" s="205">
        <v>38</v>
      </c>
      <c r="AR35" s="205">
        <v>25</v>
      </c>
      <c r="AS35" s="205">
        <v>19</v>
      </c>
      <c r="AT35" s="205">
        <v>15</v>
      </c>
      <c r="AU35" s="205">
        <v>18</v>
      </c>
      <c r="AV35" s="205">
        <v>11</v>
      </c>
      <c r="AW35" s="205">
        <v>8</v>
      </c>
      <c r="AX35" s="205">
        <v>3</v>
      </c>
      <c r="AY35" s="205">
        <v>9</v>
      </c>
      <c r="AZ35" s="205">
        <v>1</v>
      </c>
      <c r="BA35" s="209">
        <v>4</v>
      </c>
      <c r="BB35" s="205">
        <v>7</v>
      </c>
      <c r="BC35" s="148"/>
    </row>
    <row r="36" spans="1:67" s="210" customFormat="1" ht="20.25">
      <c r="A36" s="205">
        <v>2558</v>
      </c>
      <c r="B36" s="164">
        <v>2015</v>
      </c>
      <c r="C36" s="205">
        <v>7</v>
      </c>
      <c r="D36" s="205">
        <v>1</v>
      </c>
      <c r="E36" s="205">
        <v>1</v>
      </c>
      <c r="F36" s="205">
        <v>0</v>
      </c>
      <c r="G36" s="205">
        <v>1</v>
      </c>
      <c r="H36" s="205">
        <v>0</v>
      </c>
      <c r="I36" s="205">
        <v>2</v>
      </c>
      <c r="J36" s="205">
        <v>3</v>
      </c>
      <c r="K36" s="205">
        <v>4</v>
      </c>
      <c r="L36" s="205">
        <v>3</v>
      </c>
      <c r="M36" s="205">
        <v>3</v>
      </c>
      <c r="N36" s="205">
        <v>9</v>
      </c>
      <c r="O36" s="205">
        <v>6</v>
      </c>
      <c r="P36" s="205">
        <v>3</v>
      </c>
      <c r="Q36" s="205">
        <v>11</v>
      </c>
      <c r="R36" s="205">
        <v>12</v>
      </c>
      <c r="S36" s="205">
        <v>14</v>
      </c>
      <c r="T36" s="205">
        <v>18</v>
      </c>
      <c r="U36" s="205">
        <v>37</v>
      </c>
      <c r="V36" s="205">
        <v>26</v>
      </c>
      <c r="W36" s="205">
        <v>54</v>
      </c>
      <c r="X36" s="205">
        <v>66</v>
      </c>
      <c r="Y36" s="205">
        <v>68</v>
      </c>
      <c r="Z36" s="205">
        <v>59</v>
      </c>
      <c r="AA36" s="205">
        <v>53</v>
      </c>
      <c r="AB36" s="205">
        <v>72</v>
      </c>
      <c r="AC36" s="205">
        <v>70</v>
      </c>
      <c r="AD36" s="205">
        <v>60</v>
      </c>
      <c r="AE36" s="205">
        <v>61</v>
      </c>
      <c r="AF36" s="205">
        <v>50</v>
      </c>
      <c r="AG36" s="205">
        <v>49</v>
      </c>
      <c r="AH36" s="205">
        <v>60</v>
      </c>
      <c r="AI36" s="205">
        <v>77</v>
      </c>
      <c r="AJ36" s="205">
        <v>107</v>
      </c>
      <c r="AK36" s="205">
        <v>88</v>
      </c>
      <c r="AL36" s="205">
        <v>101</v>
      </c>
      <c r="AM36" s="205">
        <v>78</v>
      </c>
      <c r="AN36" s="205">
        <v>66</v>
      </c>
      <c r="AO36" s="205">
        <v>55</v>
      </c>
      <c r="AP36" s="205">
        <v>46</v>
      </c>
      <c r="AQ36" s="205">
        <v>46</v>
      </c>
      <c r="AR36" s="205">
        <v>36</v>
      </c>
      <c r="AS36" s="205">
        <v>52</v>
      </c>
      <c r="AT36" s="205">
        <v>52</v>
      </c>
      <c r="AU36" s="205">
        <v>52</v>
      </c>
      <c r="AV36" s="205">
        <v>69</v>
      </c>
      <c r="AW36" s="205">
        <v>37</v>
      </c>
      <c r="AX36" s="205">
        <v>58</v>
      </c>
      <c r="AY36" s="205">
        <v>31</v>
      </c>
      <c r="AZ36" s="205">
        <v>33</v>
      </c>
      <c r="BA36" s="209">
        <v>20</v>
      </c>
      <c r="BB36" s="205">
        <v>28</v>
      </c>
      <c r="BC36" s="148"/>
    </row>
    <row r="37" spans="1:67" s="213" customFormat="1" ht="20.25">
      <c r="A37" s="211" t="s">
        <v>350</v>
      </c>
      <c r="B37" s="147">
        <f>SUM(C37:BB37)</f>
        <v>1424</v>
      </c>
      <c r="C37" s="212">
        <f>MEDIAN(C32:C36)</f>
        <v>7</v>
      </c>
      <c r="D37" s="212">
        <f t="shared" ref="D37:BB37" si="4">MEDIAN(D32:D36)</f>
        <v>6</v>
      </c>
      <c r="E37" s="212">
        <f t="shared" si="4"/>
        <v>2</v>
      </c>
      <c r="F37" s="212">
        <f t="shared" si="4"/>
        <v>3</v>
      </c>
      <c r="G37" s="212">
        <f t="shared" si="4"/>
        <v>3</v>
      </c>
      <c r="H37" s="212">
        <f t="shared" si="4"/>
        <v>2</v>
      </c>
      <c r="I37" s="212">
        <f t="shared" si="4"/>
        <v>3</v>
      </c>
      <c r="J37" s="212">
        <f t="shared" si="4"/>
        <v>4</v>
      </c>
      <c r="K37" s="212">
        <f t="shared" si="4"/>
        <v>4</v>
      </c>
      <c r="L37" s="212">
        <f t="shared" si="4"/>
        <v>3</v>
      </c>
      <c r="M37" s="212">
        <f t="shared" si="4"/>
        <v>3</v>
      </c>
      <c r="N37" s="212">
        <f t="shared" si="4"/>
        <v>9</v>
      </c>
      <c r="O37" s="212">
        <f t="shared" si="4"/>
        <v>6</v>
      </c>
      <c r="P37" s="212">
        <f t="shared" si="4"/>
        <v>7</v>
      </c>
      <c r="Q37" s="212">
        <f t="shared" si="4"/>
        <v>11</v>
      </c>
      <c r="R37" s="212">
        <f t="shared" si="4"/>
        <v>8</v>
      </c>
      <c r="S37" s="212">
        <f t="shared" si="4"/>
        <v>12</v>
      </c>
      <c r="T37" s="212">
        <f t="shared" si="4"/>
        <v>18</v>
      </c>
      <c r="U37" s="212">
        <f t="shared" si="4"/>
        <v>37</v>
      </c>
      <c r="V37" s="212">
        <f t="shared" si="4"/>
        <v>26</v>
      </c>
      <c r="W37" s="212">
        <f t="shared" si="4"/>
        <v>49</v>
      </c>
      <c r="X37" s="212">
        <f t="shared" si="4"/>
        <v>61</v>
      </c>
      <c r="Y37" s="212">
        <f t="shared" si="4"/>
        <v>68</v>
      </c>
      <c r="Z37" s="212">
        <f t="shared" si="4"/>
        <v>59</v>
      </c>
      <c r="AA37" s="212">
        <f t="shared" si="4"/>
        <v>53</v>
      </c>
      <c r="AB37" s="212">
        <f t="shared" si="4"/>
        <v>72</v>
      </c>
      <c r="AC37" s="212">
        <f t="shared" si="4"/>
        <v>70</v>
      </c>
      <c r="AD37" s="212">
        <f t="shared" si="4"/>
        <v>46</v>
      </c>
      <c r="AE37" s="212">
        <f t="shared" si="4"/>
        <v>55</v>
      </c>
      <c r="AF37" s="212">
        <f t="shared" si="4"/>
        <v>51</v>
      </c>
      <c r="AG37" s="212">
        <f t="shared" si="4"/>
        <v>61</v>
      </c>
      <c r="AH37" s="212">
        <f t="shared" si="4"/>
        <v>53</v>
      </c>
      <c r="AI37" s="212">
        <f t="shared" si="4"/>
        <v>55</v>
      </c>
      <c r="AJ37" s="212">
        <f t="shared" si="4"/>
        <v>60</v>
      </c>
      <c r="AK37" s="212">
        <f t="shared" si="4"/>
        <v>58</v>
      </c>
      <c r="AL37" s="212">
        <f t="shared" si="4"/>
        <v>44</v>
      </c>
      <c r="AM37" s="212">
        <f t="shared" si="4"/>
        <v>37</v>
      </c>
      <c r="AN37" s="212">
        <f t="shared" si="4"/>
        <v>38</v>
      </c>
      <c r="AO37" s="212">
        <f t="shared" si="4"/>
        <v>28</v>
      </c>
      <c r="AP37" s="212">
        <f t="shared" si="4"/>
        <v>40</v>
      </c>
      <c r="AQ37" s="212">
        <f t="shared" si="4"/>
        <v>38</v>
      </c>
      <c r="AR37" s="212">
        <f t="shared" si="4"/>
        <v>25</v>
      </c>
      <c r="AS37" s="212">
        <f t="shared" si="4"/>
        <v>19</v>
      </c>
      <c r="AT37" s="212">
        <f t="shared" si="4"/>
        <v>15</v>
      </c>
      <c r="AU37" s="212">
        <f t="shared" si="4"/>
        <v>18</v>
      </c>
      <c r="AV37" s="212">
        <f t="shared" si="4"/>
        <v>14</v>
      </c>
      <c r="AW37" s="212">
        <f t="shared" si="4"/>
        <v>14</v>
      </c>
      <c r="AX37" s="212">
        <f t="shared" si="4"/>
        <v>11</v>
      </c>
      <c r="AY37" s="212">
        <f t="shared" si="4"/>
        <v>12</v>
      </c>
      <c r="AZ37" s="212">
        <f t="shared" si="4"/>
        <v>12</v>
      </c>
      <c r="BA37" s="212">
        <f t="shared" si="4"/>
        <v>7</v>
      </c>
      <c r="BB37" s="212">
        <f t="shared" si="4"/>
        <v>7</v>
      </c>
      <c r="BC37" s="149"/>
      <c r="BE37" s="129"/>
    </row>
    <row r="38" spans="1:67">
      <c r="B38"/>
      <c r="C38"/>
      <c r="D38"/>
      <c r="E38"/>
      <c r="F38"/>
      <c r="G38"/>
      <c r="H38"/>
      <c r="I38"/>
      <c r="M38"/>
      <c r="N38"/>
      <c r="O38"/>
      <c r="P38"/>
      <c r="Q38"/>
      <c r="R38"/>
      <c r="S38"/>
      <c r="T38"/>
      <c r="U38"/>
    </row>
    <row r="39" spans="1:67" ht="23.25">
      <c r="A39" s="15"/>
      <c r="B39" s="281"/>
      <c r="C39" s="281"/>
      <c r="D39" s="15"/>
      <c r="E39" s="15"/>
      <c r="F39" s="15"/>
      <c r="G39" s="15"/>
      <c r="H39" s="15"/>
      <c r="I39" s="15"/>
      <c r="J39" s="34"/>
      <c r="K39" s="34"/>
      <c r="L39" s="276"/>
      <c r="M39"/>
      <c r="N39"/>
      <c r="O39"/>
      <c r="P39"/>
      <c r="Q39"/>
      <c r="R39" s="67"/>
      <c r="S39"/>
      <c r="T39"/>
      <c r="U39"/>
    </row>
    <row r="41" spans="1:67">
      <c r="E41" s="301"/>
      <c r="F41" s="301"/>
      <c r="G41" s="301"/>
      <c r="H41" s="301"/>
      <c r="I41" s="301"/>
      <c r="J41" s="301"/>
      <c r="K41" s="301"/>
      <c r="L41" s="301"/>
      <c r="M41" s="301"/>
      <c r="N41" s="301"/>
      <c r="O41" s="301"/>
      <c r="P41" s="301"/>
      <c r="Q41" s="301"/>
      <c r="R41" s="301"/>
      <c r="S41" s="301"/>
      <c r="T41" s="301"/>
      <c r="U41" s="301"/>
      <c r="V41" s="301"/>
      <c r="W41" s="301"/>
      <c r="X41" s="301"/>
      <c r="Y41" s="301"/>
      <c r="Z41" s="301"/>
      <c r="AA41" s="301"/>
      <c r="AB41" s="301"/>
      <c r="AC41" s="301"/>
      <c r="AD41" s="301"/>
      <c r="AE41" s="301"/>
      <c r="AF41" s="301"/>
      <c r="AG41" s="301"/>
      <c r="AH41" s="301"/>
      <c r="AI41" s="301"/>
      <c r="AJ41" s="301"/>
      <c r="AK41" s="301"/>
      <c r="AL41" s="301"/>
      <c r="AM41" s="301"/>
      <c r="AN41" s="301"/>
      <c r="AO41" s="301"/>
      <c r="AP41" s="301"/>
      <c r="AQ41" s="301"/>
      <c r="AR41" s="301"/>
      <c r="AS41" s="301"/>
      <c r="AT41" s="301"/>
      <c r="AU41" s="301"/>
      <c r="AV41" s="301"/>
      <c r="AW41" s="301"/>
      <c r="AX41" s="301"/>
      <c r="AY41" s="301"/>
      <c r="AZ41" s="301"/>
      <c r="BA41" s="301"/>
      <c r="BB41" s="301"/>
      <c r="BC41" s="301"/>
      <c r="BD41" s="301"/>
      <c r="BE41" s="301"/>
    </row>
    <row r="42" spans="1:67">
      <c r="E42" s="301"/>
      <c r="F42" s="301"/>
      <c r="G42" s="301"/>
      <c r="H42" s="301"/>
      <c r="I42" s="301"/>
      <c r="J42" s="301"/>
      <c r="K42" s="301"/>
      <c r="L42" s="301"/>
      <c r="M42" s="301"/>
      <c r="N42" s="301"/>
      <c r="O42" s="301"/>
      <c r="P42" s="301"/>
      <c r="Q42" s="301"/>
      <c r="R42" s="301"/>
      <c r="S42" s="301"/>
      <c r="T42" s="301"/>
      <c r="U42" s="301"/>
      <c r="V42" s="301"/>
      <c r="W42" s="301"/>
      <c r="X42" s="301"/>
      <c r="Y42" s="301"/>
      <c r="Z42" s="301"/>
      <c r="AA42" s="301"/>
      <c r="AB42" s="301"/>
      <c r="AC42" s="301"/>
      <c r="AD42" s="301"/>
      <c r="AE42" s="301"/>
      <c r="AF42" s="301"/>
      <c r="AG42" s="301"/>
      <c r="AH42" s="301"/>
      <c r="AI42" s="301"/>
      <c r="AJ42" s="301"/>
      <c r="AK42" s="301"/>
      <c r="AL42" s="301"/>
      <c r="AM42" s="301"/>
      <c r="AN42" s="301"/>
      <c r="AO42" s="301"/>
      <c r="AP42" s="301"/>
      <c r="AQ42" s="301"/>
      <c r="AR42" s="301"/>
      <c r="AS42" s="301"/>
      <c r="AT42" s="301"/>
      <c r="AU42" s="301"/>
      <c r="AV42" s="301"/>
      <c r="AW42" s="301"/>
      <c r="AX42" s="301"/>
      <c r="AY42" s="301"/>
      <c r="AZ42" s="301"/>
      <c r="BA42" s="301"/>
      <c r="BB42" s="301"/>
      <c r="BC42" s="301"/>
      <c r="BD42" s="301"/>
      <c r="BE42" s="301"/>
    </row>
    <row r="43" spans="1:67">
      <c r="E43" s="301"/>
      <c r="F43" s="301"/>
      <c r="G43" s="301"/>
      <c r="H43" s="301"/>
      <c r="I43" s="301"/>
      <c r="J43" s="301"/>
      <c r="K43" s="301"/>
      <c r="L43" s="301"/>
      <c r="M43" s="301"/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  <c r="Y43" s="301"/>
      <c r="Z43" s="301"/>
      <c r="AA43" s="301"/>
      <c r="AB43" s="301"/>
      <c r="AC43" s="301"/>
      <c r="AD43" s="301"/>
      <c r="AE43" s="301"/>
      <c r="AF43" s="301"/>
      <c r="AG43" s="301"/>
      <c r="AH43" s="301"/>
      <c r="AI43" s="301"/>
      <c r="AJ43" s="301"/>
      <c r="AK43" s="301"/>
      <c r="AL43" s="301"/>
      <c r="AM43" s="301"/>
      <c r="AN43" s="301"/>
      <c r="AO43" s="301"/>
      <c r="AP43" s="301"/>
      <c r="AQ43" s="301"/>
      <c r="AR43" s="301"/>
      <c r="AS43" s="301"/>
      <c r="AT43" s="301"/>
      <c r="AU43" s="301"/>
      <c r="AV43" s="301"/>
      <c r="AW43" s="301"/>
      <c r="AX43" s="301"/>
      <c r="AY43" s="301"/>
      <c r="AZ43" s="301"/>
      <c r="BA43" s="301"/>
      <c r="BB43" s="301"/>
      <c r="BC43" s="301"/>
      <c r="BD43" s="301"/>
      <c r="BE43" s="301"/>
    </row>
    <row r="44" spans="1:67">
      <c r="E44" s="301"/>
      <c r="F44" s="301"/>
      <c r="G44" s="301"/>
      <c r="H44" s="301"/>
      <c r="I44" s="301"/>
      <c r="J44" s="301"/>
      <c r="K44" s="301"/>
      <c r="L44" s="301"/>
      <c r="M44" s="301"/>
      <c r="N44" s="301"/>
      <c r="O44" s="301"/>
      <c r="P44" s="301"/>
      <c r="Q44" s="301"/>
      <c r="R44" s="301"/>
      <c r="S44" s="301"/>
      <c r="T44" s="301"/>
      <c r="U44" s="301"/>
      <c r="V44" s="301"/>
      <c r="W44" s="301"/>
      <c r="X44" s="301"/>
      <c r="Y44" s="301"/>
      <c r="Z44" s="301"/>
      <c r="AA44" s="301"/>
      <c r="AB44" s="301"/>
      <c r="AC44" s="301"/>
      <c r="AD44" s="301"/>
      <c r="AE44" s="301"/>
      <c r="AF44" s="301"/>
      <c r="AG44" s="301"/>
      <c r="AH44" s="301"/>
      <c r="AI44" s="301"/>
      <c r="AJ44" s="301"/>
      <c r="AK44" s="301"/>
      <c r="AL44" s="301"/>
      <c r="AM44" s="301"/>
      <c r="AN44" s="301"/>
      <c r="AO44" s="301"/>
      <c r="AP44" s="301"/>
      <c r="AQ44" s="301"/>
      <c r="AR44" s="301"/>
      <c r="AS44" s="301"/>
      <c r="AT44" s="301"/>
      <c r="AU44" s="301"/>
      <c r="AV44" s="301"/>
      <c r="AW44" s="301"/>
      <c r="AX44" s="301"/>
      <c r="AY44" s="301"/>
      <c r="AZ44" s="301"/>
      <c r="BA44" s="301"/>
      <c r="BB44" s="301"/>
      <c r="BC44" s="301"/>
      <c r="BD44" s="301"/>
      <c r="BE44" s="301"/>
    </row>
    <row r="45" spans="1:67">
      <c r="E45" s="301"/>
      <c r="F45" s="301"/>
      <c r="G45" s="301"/>
      <c r="H45" s="301"/>
      <c r="I45" s="301"/>
      <c r="J45" s="301"/>
      <c r="K45" s="301"/>
      <c r="L45" s="301"/>
      <c r="M45" s="301"/>
      <c r="N45" s="301"/>
      <c r="O45" s="301"/>
      <c r="P45" s="301"/>
      <c r="Q45" s="301"/>
      <c r="R45" s="301"/>
      <c r="S45" s="301"/>
      <c r="T45" s="301"/>
      <c r="U45" s="301"/>
      <c r="V45" s="301"/>
      <c r="W45" s="301"/>
      <c r="X45" s="301"/>
      <c r="Y45" s="301"/>
      <c r="Z45" s="301"/>
      <c r="AA45" s="301"/>
      <c r="AB45" s="301"/>
      <c r="AC45" s="301"/>
      <c r="AD45" s="301"/>
      <c r="AE45" s="301"/>
      <c r="AF45" s="301"/>
      <c r="AG45" s="301"/>
      <c r="AH45" s="301"/>
      <c r="AI45" s="301"/>
      <c r="AJ45" s="301"/>
      <c r="AK45" s="301"/>
      <c r="AL45" s="301"/>
      <c r="AM45" s="301"/>
      <c r="AN45" s="301"/>
      <c r="AO45" s="301"/>
      <c r="AP45" s="301"/>
      <c r="AQ45" s="301"/>
      <c r="AR45" s="301"/>
      <c r="AS45" s="301"/>
      <c r="AT45" s="301"/>
      <c r="AU45" s="301"/>
      <c r="AV45" s="301"/>
      <c r="AW45" s="301"/>
      <c r="AX45" s="301"/>
      <c r="AY45" s="301"/>
      <c r="AZ45" s="301"/>
      <c r="BA45" s="301"/>
      <c r="BB45" s="301"/>
      <c r="BC45" s="301"/>
      <c r="BD45" s="301"/>
      <c r="BE45" s="301"/>
    </row>
    <row r="46" spans="1:67">
      <c r="E46" s="301"/>
      <c r="F46" s="301"/>
      <c r="G46" s="301"/>
      <c r="H46" s="301"/>
      <c r="I46" s="301"/>
      <c r="J46" s="301"/>
      <c r="K46" s="301"/>
      <c r="L46" s="301"/>
      <c r="M46" s="301"/>
      <c r="N46" s="301"/>
      <c r="O46" s="301"/>
      <c r="P46" s="301"/>
      <c r="Q46" s="301"/>
      <c r="R46" s="301"/>
      <c r="S46" s="301"/>
      <c r="T46" s="301"/>
      <c r="U46" s="301"/>
      <c r="V46" s="301"/>
      <c r="W46" s="301"/>
      <c r="X46" s="301"/>
      <c r="Y46" s="301"/>
      <c r="Z46" s="301"/>
      <c r="AA46" s="301"/>
      <c r="AB46" s="301"/>
      <c r="AC46" s="301"/>
      <c r="AD46" s="301"/>
      <c r="AE46" s="301"/>
      <c r="AF46" s="301"/>
      <c r="AG46" s="301"/>
      <c r="AH46" s="301"/>
      <c r="AI46" s="301"/>
      <c r="AJ46" s="301"/>
      <c r="AK46" s="301"/>
      <c r="AL46" s="301"/>
      <c r="AM46" s="301"/>
      <c r="AN46" s="301"/>
      <c r="AO46" s="301"/>
      <c r="AP46" s="301"/>
      <c r="AQ46" s="301"/>
      <c r="AR46" s="301"/>
      <c r="AS46" s="301"/>
      <c r="AT46" s="301"/>
      <c r="AU46" s="301"/>
      <c r="AV46" s="301"/>
      <c r="AW46" s="301"/>
      <c r="AX46" s="301"/>
      <c r="AY46" s="301"/>
      <c r="AZ46" s="301"/>
      <c r="BA46" s="301"/>
      <c r="BB46" s="301"/>
      <c r="BC46" s="301"/>
      <c r="BD46" s="301"/>
      <c r="BE46" s="301"/>
    </row>
    <row r="47" spans="1:67">
      <c r="E47" s="301"/>
      <c r="F47" s="301"/>
      <c r="G47" s="301"/>
      <c r="H47" s="301"/>
      <c r="I47" s="301"/>
      <c r="J47" s="301"/>
      <c r="K47" s="301"/>
      <c r="L47" s="301"/>
      <c r="M47" s="301"/>
      <c r="N47" s="301"/>
      <c r="O47" s="301"/>
      <c r="P47" s="301"/>
      <c r="Q47" s="301"/>
      <c r="R47" s="301"/>
      <c r="S47" s="301"/>
      <c r="T47" s="301"/>
      <c r="U47" s="301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1"/>
      <c r="AK47" s="301"/>
      <c r="AL47" s="301"/>
      <c r="AM47" s="301"/>
      <c r="AN47" s="301"/>
      <c r="AO47" s="301"/>
      <c r="AP47" s="301"/>
      <c r="AQ47" s="301"/>
      <c r="AR47" s="301"/>
      <c r="AS47" s="301"/>
      <c r="AT47" s="301"/>
      <c r="AU47" s="301"/>
      <c r="AV47" s="301"/>
      <c r="AW47" s="301"/>
      <c r="AX47" s="301"/>
      <c r="AY47" s="301"/>
      <c r="AZ47" s="301"/>
      <c r="BA47" s="301"/>
      <c r="BB47" s="301"/>
      <c r="BC47" s="301"/>
      <c r="BD47" s="301"/>
      <c r="BE47" s="301"/>
    </row>
    <row r="48" spans="1:67"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301"/>
      <c r="W48" s="301"/>
      <c r="X48" s="301"/>
      <c r="Y48" s="301"/>
      <c r="Z48" s="301"/>
      <c r="AA48" s="301"/>
      <c r="AB48" s="301"/>
      <c r="AC48" s="301"/>
      <c r="AD48" s="301"/>
      <c r="AE48" s="301"/>
      <c r="AF48" s="301"/>
      <c r="AG48" s="301"/>
      <c r="AH48" s="301"/>
      <c r="AI48" s="301"/>
      <c r="AJ48" s="301"/>
      <c r="AK48" s="301"/>
      <c r="AL48" s="301"/>
      <c r="AM48" s="301"/>
      <c r="AN48" s="301"/>
      <c r="AO48" s="301"/>
      <c r="AP48" s="301"/>
      <c r="AQ48" s="301"/>
      <c r="AR48" s="301"/>
      <c r="AS48" s="301"/>
      <c r="AT48" s="301"/>
      <c r="AU48" s="301"/>
      <c r="AV48" s="301"/>
      <c r="AW48" s="301"/>
      <c r="AX48" s="301"/>
      <c r="AY48" s="301"/>
      <c r="AZ48" s="301"/>
      <c r="BA48" s="301"/>
      <c r="BB48" s="301"/>
      <c r="BC48" s="301"/>
      <c r="BD48" s="301"/>
      <c r="BE48" s="301"/>
    </row>
    <row r="49" spans="5:57">
      <c r="E49" s="301"/>
      <c r="F49" s="301"/>
      <c r="G49" s="301"/>
      <c r="H49" s="301"/>
      <c r="I49" s="301"/>
      <c r="J49" s="301"/>
      <c r="K49" s="301"/>
      <c r="L49" s="301"/>
      <c r="M49" s="301"/>
      <c r="N49" s="301"/>
      <c r="O49" s="301"/>
      <c r="P49" s="301"/>
      <c r="Q49" s="301"/>
      <c r="R49" s="301"/>
      <c r="S49" s="301"/>
      <c r="T49" s="301"/>
      <c r="U49" s="301"/>
      <c r="V49" s="301"/>
      <c r="W49" s="301"/>
      <c r="X49" s="301"/>
      <c r="Y49" s="301"/>
      <c r="Z49" s="301"/>
      <c r="AA49" s="301"/>
      <c r="AB49" s="301"/>
      <c r="AC49" s="301"/>
      <c r="AD49" s="301"/>
      <c r="AE49" s="301"/>
      <c r="AF49" s="301"/>
      <c r="AG49" s="301"/>
      <c r="AH49" s="301"/>
      <c r="AI49" s="301"/>
      <c r="AJ49" s="301"/>
      <c r="AK49" s="301"/>
      <c r="AL49" s="301"/>
      <c r="AM49" s="301"/>
      <c r="AN49" s="301"/>
      <c r="AO49" s="301"/>
      <c r="AP49" s="301"/>
      <c r="AQ49" s="301"/>
      <c r="AR49" s="301"/>
      <c r="AS49" s="301"/>
      <c r="AT49" s="301"/>
      <c r="AU49" s="301"/>
      <c r="AV49" s="301"/>
      <c r="AW49" s="301"/>
      <c r="AX49" s="301"/>
      <c r="AY49" s="301"/>
      <c r="AZ49" s="301"/>
      <c r="BA49" s="301"/>
      <c r="BB49" s="301"/>
      <c r="BC49" s="301"/>
      <c r="BD49" s="301"/>
      <c r="BE49" s="301"/>
    </row>
    <row r="50" spans="5:57">
      <c r="E50" s="301"/>
      <c r="F50" s="301"/>
      <c r="G50" s="301"/>
      <c r="H50" s="301"/>
      <c r="I50" s="301"/>
      <c r="J50" s="301"/>
      <c r="K50" s="301"/>
      <c r="L50" s="301"/>
      <c r="M50" s="301"/>
      <c r="N50" s="301"/>
      <c r="O50" s="301"/>
      <c r="P50" s="301"/>
      <c r="Q50" s="301"/>
      <c r="R50" s="301"/>
      <c r="S50" s="301"/>
      <c r="T50" s="301"/>
      <c r="U50" s="301"/>
      <c r="V50" s="301"/>
      <c r="W50" s="301"/>
      <c r="X50" s="301"/>
      <c r="Y50" s="301"/>
      <c r="Z50" s="301"/>
      <c r="AA50" s="301"/>
      <c r="AB50" s="301"/>
      <c r="AC50" s="301"/>
      <c r="AD50" s="301"/>
      <c r="AE50" s="301"/>
      <c r="AF50" s="301"/>
      <c r="AG50" s="301"/>
      <c r="AH50" s="301"/>
      <c r="AI50" s="301"/>
      <c r="AJ50" s="301"/>
      <c r="AK50" s="301"/>
      <c r="AL50" s="301"/>
      <c r="AM50" s="301"/>
      <c r="AN50" s="301"/>
      <c r="AO50" s="301"/>
      <c r="AP50" s="301"/>
      <c r="AQ50" s="301"/>
      <c r="AR50" s="301"/>
      <c r="AS50" s="301"/>
      <c r="AT50" s="301"/>
      <c r="AU50" s="301"/>
      <c r="AV50" s="301"/>
      <c r="AW50" s="301"/>
      <c r="AX50" s="301"/>
      <c r="AY50" s="301"/>
      <c r="AZ50" s="301"/>
      <c r="BA50" s="301"/>
      <c r="BB50" s="301"/>
      <c r="BC50" s="301"/>
      <c r="BD50" s="301"/>
      <c r="BE50" s="301"/>
    </row>
    <row r="51" spans="5:57">
      <c r="E51" s="301"/>
      <c r="F51" s="301"/>
      <c r="G51" s="301"/>
      <c r="H51" s="301"/>
      <c r="I51" s="301"/>
      <c r="J51" s="301"/>
      <c r="K51" s="301"/>
      <c r="L51" s="301"/>
      <c r="M51" s="301"/>
      <c r="N51" s="301"/>
      <c r="O51" s="301"/>
      <c r="P51" s="301"/>
      <c r="Q51" s="301"/>
      <c r="R51" s="301"/>
      <c r="S51" s="301"/>
      <c r="T51" s="301"/>
      <c r="U51" s="301"/>
      <c r="V51" s="301"/>
      <c r="W51" s="301"/>
      <c r="X51" s="301"/>
      <c r="Y51" s="301"/>
      <c r="Z51" s="301"/>
      <c r="AA51" s="301"/>
      <c r="AB51" s="301"/>
      <c r="AC51" s="301"/>
      <c r="AD51" s="301"/>
      <c r="AE51" s="301"/>
      <c r="AF51" s="301"/>
      <c r="AG51" s="301"/>
      <c r="AH51" s="301"/>
      <c r="AI51" s="301"/>
      <c r="AJ51" s="301"/>
      <c r="AK51" s="301"/>
      <c r="AL51" s="301"/>
      <c r="AM51" s="301"/>
      <c r="AN51" s="301"/>
      <c r="AO51" s="301"/>
      <c r="AP51" s="301"/>
      <c r="AQ51" s="301"/>
      <c r="AR51" s="301"/>
      <c r="AS51" s="301"/>
      <c r="AT51" s="301"/>
      <c r="AU51" s="301"/>
      <c r="AV51" s="301"/>
      <c r="AW51" s="301"/>
      <c r="AX51" s="301"/>
      <c r="AY51" s="301"/>
      <c r="AZ51" s="301"/>
      <c r="BA51" s="301"/>
      <c r="BB51" s="301"/>
      <c r="BC51" s="301"/>
      <c r="BD51" s="301"/>
      <c r="BE51" s="301"/>
    </row>
    <row r="52" spans="5:57">
      <c r="E52" s="301"/>
      <c r="F52" s="301"/>
      <c r="G52" s="301"/>
      <c r="H52" s="301"/>
      <c r="I52" s="301"/>
      <c r="J52" s="301"/>
      <c r="K52" s="301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301"/>
      <c r="AA52" s="301"/>
      <c r="AB52" s="301"/>
      <c r="AC52" s="301"/>
      <c r="AD52" s="301"/>
      <c r="AE52" s="301"/>
      <c r="AF52" s="301"/>
      <c r="AG52" s="301"/>
      <c r="AH52" s="301"/>
      <c r="AI52" s="301"/>
      <c r="AJ52" s="301"/>
      <c r="AK52" s="301"/>
      <c r="AL52" s="301"/>
      <c r="AM52" s="301"/>
      <c r="AN52" s="301"/>
      <c r="AO52" s="301"/>
      <c r="AP52" s="301"/>
      <c r="AQ52" s="301"/>
      <c r="AR52" s="301"/>
      <c r="AS52" s="301"/>
      <c r="AT52" s="301"/>
      <c r="AU52" s="301"/>
      <c r="AV52" s="301"/>
      <c r="AW52" s="301"/>
      <c r="AX52" s="301"/>
      <c r="AY52" s="301"/>
      <c r="AZ52" s="301"/>
      <c r="BA52" s="301"/>
      <c r="BB52" s="301"/>
      <c r="BC52" s="301"/>
      <c r="BD52" s="301"/>
      <c r="BE52" s="301"/>
    </row>
    <row r="53" spans="5:57">
      <c r="E53" s="301"/>
      <c r="F53" s="301"/>
      <c r="G53" s="301"/>
      <c r="H53" s="301"/>
      <c r="I53" s="301"/>
      <c r="J53" s="301"/>
      <c r="K53" s="301"/>
      <c r="L53" s="301"/>
      <c r="M53" s="301"/>
      <c r="N53" s="301"/>
      <c r="O53" s="301"/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01"/>
      <c r="AA53" s="301"/>
      <c r="AB53" s="301"/>
      <c r="AC53" s="301"/>
      <c r="AD53" s="301"/>
      <c r="AE53" s="301"/>
      <c r="AF53" s="301"/>
      <c r="AG53" s="301"/>
      <c r="AH53" s="301"/>
      <c r="AI53" s="301"/>
      <c r="AJ53" s="301"/>
      <c r="AK53" s="301"/>
      <c r="AL53" s="301"/>
      <c r="AM53" s="301"/>
      <c r="AN53" s="301"/>
      <c r="AO53" s="301"/>
      <c r="AP53" s="301"/>
      <c r="AQ53" s="301"/>
      <c r="AR53" s="301"/>
      <c r="AS53" s="301"/>
      <c r="AT53" s="301"/>
      <c r="AU53" s="301"/>
      <c r="AV53" s="301"/>
      <c r="AW53" s="301"/>
      <c r="AX53" s="301"/>
      <c r="AY53" s="301"/>
      <c r="AZ53" s="301"/>
      <c r="BA53" s="301"/>
      <c r="BB53" s="301"/>
      <c r="BC53" s="301"/>
      <c r="BD53" s="301"/>
      <c r="BE53" s="301"/>
    </row>
    <row r="54" spans="5:57"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  <c r="AA54" s="301"/>
      <c r="AB54" s="301"/>
      <c r="AC54" s="301"/>
      <c r="AD54" s="301"/>
      <c r="AE54" s="301"/>
      <c r="AF54" s="301"/>
      <c r="AG54" s="301"/>
      <c r="AH54" s="301"/>
      <c r="AI54" s="301"/>
      <c r="AJ54" s="301"/>
      <c r="AK54" s="301"/>
      <c r="AL54" s="301"/>
      <c r="AM54" s="301"/>
      <c r="AN54" s="301"/>
      <c r="AO54" s="301"/>
      <c r="AP54" s="301"/>
      <c r="AQ54" s="301"/>
      <c r="AR54" s="301"/>
      <c r="AS54" s="301"/>
      <c r="AT54" s="301"/>
      <c r="AU54" s="301"/>
      <c r="AV54" s="301"/>
      <c r="AW54" s="301"/>
      <c r="AX54" s="301"/>
      <c r="AY54" s="301"/>
      <c r="AZ54" s="301"/>
      <c r="BA54" s="301"/>
      <c r="BB54" s="301"/>
      <c r="BC54" s="301"/>
      <c r="BD54" s="301"/>
      <c r="BE54" s="301"/>
    </row>
    <row r="55" spans="5:57">
      <c r="E55" s="301"/>
      <c r="F55" s="301"/>
      <c r="G55" s="301"/>
      <c r="H55" s="301"/>
      <c r="I55" s="301"/>
      <c r="J55" s="301"/>
      <c r="K55" s="301"/>
      <c r="L55" s="301"/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01"/>
      <c r="Z55" s="301"/>
      <c r="AA55" s="301"/>
      <c r="AB55" s="301"/>
      <c r="AC55" s="301"/>
      <c r="AD55" s="301"/>
      <c r="AE55" s="301"/>
      <c r="AF55" s="301"/>
      <c r="AG55" s="301"/>
      <c r="AH55" s="301"/>
      <c r="AI55" s="301"/>
      <c r="AJ55" s="301"/>
      <c r="AK55" s="301"/>
      <c r="AL55" s="301"/>
      <c r="AM55" s="301"/>
      <c r="AN55" s="301"/>
      <c r="AO55" s="301"/>
      <c r="AP55" s="301"/>
      <c r="AQ55" s="301"/>
      <c r="AR55" s="301"/>
      <c r="AS55" s="301"/>
      <c r="AT55" s="301"/>
      <c r="AU55" s="301"/>
      <c r="AV55" s="301"/>
      <c r="AW55" s="301"/>
      <c r="AX55" s="301"/>
      <c r="AY55" s="301"/>
      <c r="AZ55" s="301"/>
      <c r="BA55" s="301"/>
      <c r="BB55" s="301"/>
      <c r="BC55" s="301"/>
      <c r="BD55" s="301"/>
      <c r="BE55" s="301"/>
    </row>
    <row r="56" spans="5:57">
      <c r="E56" s="301"/>
      <c r="F56" s="301"/>
      <c r="G56" s="301"/>
      <c r="H56" s="301"/>
      <c r="I56" s="301"/>
      <c r="J56" s="301"/>
      <c r="K56" s="301"/>
      <c r="L56" s="301"/>
      <c r="M56" s="301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Y56" s="301"/>
      <c r="Z56" s="301"/>
      <c r="AA56" s="301"/>
      <c r="AB56" s="301"/>
      <c r="AC56" s="301"/>
      <c r="AD56" s="301"/>
      <c r="AE56" s="301"/>
      <c r="AF56" s="301"/>
      <c r="AG56" s="301"/>
      <c r="AH56" s="301"/>
      <c r="AI56" s="301"/>
      <c r="AJ56" s="301"/>
      <c r="AK56" s="301"/>
      <c r="AL56" s="301"/>
      <c r="AM56" s="301"/>
      <c r="AN56" s="301"/>
      <c r="AO56" s="301"/>
      <c r="AP56" s="301"/>
      <c r="AQ56" s="301"/>
      <c r="AR56" s="301"/>
      <c r="AS56" s="301"/>
      <c r="AT56" s="301"/>
      <c r="AU56" s="301"/>
      <c r="AV56" s="301"/>
      <c r="AW56" s="301"/>
      <c r="AX56" s="301"/>
      <c r="AY56" s="301"/>
      <c r="AZ56" s="301"/>
      <c r="BA56" s="301"/>
      <c r="BB56" s="301"/>
      <c r="BC56" s="301"/>
      <c r="BD56" s="301"/>
      <c r="BE56" s="301"/>
    </row>
    <row r="57" spans="5:57">
      <c r="E57" s="301"/>
      <c r="F57" s="301"/>
      <c r="G57" s="301"/>
      <c r="H57" s="301"/>
      <c r="I57" s="301"/>
      <c r="J57" s="301"/>
      <c r="K57" s="301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  <c r="AA57" s="301"/>
      <c r="AB57" s="301"/>
      <c r="AC57" s="301"/>
      <c r="AD57" s="301"/>
      <c r="AE57" s="301"/>
      <c r="AF57" s="301"/>
      <c r="AG57" s="301"/>
      <c r="AH57" s="301"/>
      <c r="AI57" s="301"/>
      <c r="AJ57" s="301"/>
      <c r="AK57" s="301"/>
      <c r="AL57" s="301"/>
      <c r="AM57" s="301"/>
      <c r="AN57" s="301"/>
      <c r="AO57" s="301"/>
      <c r="AP57" s="301"/>
      <c r="AQ57" s="301"/>
      <c r="AR57" s="301"/>
      <c r="AS57" s="301"/>
      <c r="AT57" s="301"/>
      <c r="AU57" s="301"/>
      <c r="AV57" s="301"/>
      <c r="AW57" s="301"/>
      <c r="AX57" s="301"/>
      <c r="AY57" s="301"/>
      <c r="AZ57" s="301"/>
      <c r="BA57" s="301"/>
      <c r="BB57" s="301"/>
      <c r="BC57" s="301"/>
      <c r="BD57" s="301"/>
      <c r="BE57" s="301"/>
    </row>
    <row r="58" spans="5:57">
      <c r="E58" s="301"/>
      <c r="F58" s="301"/>
      <c r="G58" s="301"/>
      <c r="H58" s="301"/>
      <c r="I58" s="301"/>
      <c r="J58" s="301"/>
      <c r="K58" s="301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  <c r="AA58" s="301"/>
      <c r="AB58" s="301"/>
      <c r="AC58" s="301"/>
      <c r="AD58" s="301"/>
      <c r="AE58" s="301"/>
      <c r="AF58" s="301"/>
      <c r="AG58" s="301"/>
      <c r="AH58" s="301"/>
      <c r="AI58" s="301"/>
      <c r="AJ58" s="301"/>
      <c r="AK58" s="301"/>
      <c r="AL58" s="301"/>
      <c r="AM58" s="301"/>
      <c r="AN58" s="301"/>
      <c r="AO58" s="301"/>
      <c r="AP58" s="301"/>
      <c r="AQ58" s="301"/>
      <c r="AR58" s="301"/>
      <c r="AS58" s="301"/>
      <c r="AT58" s="301"/>
      <c r="AU58" s="301"/>
      <c r="AV58" s="301"/>
      <c r="AW58" s="301"/>
      <c r="AX58" s="301"/>
      <c r="AY58" s="301"/>
      <c r="AZ58" s="301"/>
      <c r="BA58" s="301"/>
      <c r="BB58" s="301"/>
      <c r="BC58" s="301"/>
      <c r="BD58" s="301"/>
      <c r="BE58" s="301"/>
    </row>
    <row r="59" spans="5:57">
      <c r="E59" s="301"/>
      <c r="F59" s="301"/>
      <c r="G59" s="301"/>
      <c r="H59" s="301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  <c r="AA59" s="301"/>
      <c r="AB59" s="301"/>
      <c r="AC59" s="301"/>
      <c r="AD59" s="301"/>
      <c r="AE59" s="301"/>
      <c r="AF59" s="301"/>
      <c r="AG59" s="301"/>
      <c r="AH59" s="301"/>
      <c r="AI59" s="301"/>
      <c r="AJ59" s="301"/>
      <c r="AK59" s="301"/>
      <c r="AL59" s="301"/>
      <c r="AM59" s="301"/>
      <c r="AN59" s="301"/>
      <c r="AO59" s="301"/>
      <c r="AP59" s="301"/>
      <c r="AQ59" s="301"/>
      <c r="AR59" s="301"/>
      <c r="AS59" s="301"/>
      <c r="AT59" s="301"/>
      <c r="AU59" s="301"/>
      <c r="AV59" s="301"/>
      <c r="AW59" s="301"/>
      <c r="AX59" s="301"/>
      <c r="AY59" s="301"/>
      <c r="AZ59" s="301"/>
      <c r="BA59" s="301"/>
      <c r="BB59" s="301"/>
      <c r="BC59" s="301"/>
      <c r="BD59" s="301"/>
      <c r="BE59" s="301"/>
    </row>
    <row r="60" spans="5:57">
      <c r="E60" s="300"/>
      <c r="F60" s="300"/>
      <c r="G60" s="300"/>
      <c r="H60" s="300"/>
      <c r="I60" s="300"/>
      <c r="J60" s="300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0"/>
      <c r="AD60" s="300"/>
      <c r="AE60" s="300"/>
      <c r="AF60" s="300"/>
      <c r="AG60" s="300"/>
      <c r="AH60" s="300"/>
      <c r="AI60" s="300"/>
      <c r="AJ60" s="300"/>
      <c r="AK60" s="300"/>
      <c r="AL60" s="300"/>
      <c r="AM60" s="300"/>
      <c r="AN60" s="300"/>
      <c r="AO60" s="300"/>
      <c r="AP60" s="300"/>
      <c r="AQ60" s="300"/>
      <c r="AR60" s="300"/>
      <c r="AS60" s="300"/>
      <c r="AT60" s="300"/>
      <c r="AU60" s="300"/>
      <c r="AV60" s="300"/>
      <c r="AW60" s="300"/>
      <c r="AX60" s="300"/>
      <c r="AY60" s="300"/>
      <c r="AZ60" s="300"/>
      <c r="BA60" s="300"/>
      <c r="BB60" s="300"/>
      <c r="BC60" s="300"/>
      <c r="BD60" s="300"/>
      <c r="BE60" s="300"/>
    </row>
    <row r="62" spans="5:57">
      <c r="E62" s="302"/>
      <c r="F62" s="302"/>
      <c r="G62" s="302"/>
      <c r="H62" s="302"/>
      <c r="I62" s="302"/>
      <c r="J62" s="302"/>
      <c r="K62" s="302"/>
      <c r="L62" s="302"/>
      <c r="M62" s="302"/>
      <c r="N62" s="302"/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02"/>
      <c r="AB62" s="302"/>
      <c r="AC62" s="302"/>
      <c r="AD62" s="302"/>
      <c r="AE62" s="302"/>
      <c r="AF62" s="302"/>
      <c r="AG62" s="302"/>
      <c r="AH62" s="302"/>
      <c r="AI62" s="302"/>
      <c r="AJ62" s="302"/>
      <c r="AK62" s="302"/>
      <c r="AL62" s="302"/>
      <c r="AM62" s="302"/>
      <c r="AN62" s="302"/>
      <c r="AO62" s="302"/>
      <c r="AP62" s="302"/>
      <c r="AQ62" s="302"/>
      <c r="AR62" s="302"/>
      <c r="AS62" s="302"/>
      <c r="AT62" s="302"/>
      <c r="AU62" s="302"/>
      <c r="AV62" s="302"/>
      <c r="AW62" s="302"/>
      <c r="AX62" s="302"/>
      <c r="AY62" s="302"/>
      <c r="AZ62" s="302"/>
      <c r="BA62" s="302"/>
      <c r="BB62" s="302"/>
      <c r="BC62" s="302"/>
      <c r="BD62" s="302"/>
    </row>
  </sheetData>
  <phoneticPr fontId="30" type="noConversion"/>
  <pageMargins left="0.35433070866141736" right="0.35433070866141736" top="0.78740157480314965" bottom="0.78740157480314965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FF00"/>
  </sheetPr>
  <dimension ref="A1:Q225"/>
  <sheetViews>
    <sheetView workbookViewId="0">
      <selection activeCell="L7" sqref="L7"/>
    </sheetView>
  </sheetViews>
  <sheetFormatPr defaultRowHeight="21"/>
  <cols>
    <col min="1" max="1" width="15.3828125" customWidth="1"/>
    <col min="2" max="2" width="15.53515625" customWidth="1"/>
    <col min="3" max="4" width="13.15234375" style="16" customWidth="1"/>
    <col min="5" max="8" width="9.15234375" style="16" customWidth="1"/>
    <col min="9" max="9" width="15.15234375" style="278" customWidth="1"/>
    <col min="11" max="11" width="27.53515625" customWidth="1"/>
    <col min="17" max="17" width="11.69140625" customWidth="1"/>
  </cols>
  <sheetData>
    <row r="1" spans="1:17">
      <c r="A1" s="261" t="s">
        <v>980</v>
      </c>
    </row>
    <row r="2" spans="1:17">
      <c r="A2" s="262" t="s">
        <v>216</v>
      </c>
      <c r="B2" s="262" t="s">
        <v>217</v>
      </c>
      <c r="C2" s="263" t="s">
        <v>981</v>
      </c>
      <c r="D2" s="264" t="s">
        <v>982</v>
      </c>
      <c r="E2" s="264" t="s">
        <v>960</v>
      </c>
      <c r="F2" s="264" t="s">
        <v>961</v>
      </c>
      <c r="G2" s="264" t="s">
        <v>973</v>
      </c>
      <c r="H2" s="264" t="s">
        <v>983</v>
      </c>
      <c r="I2" s="279" t="s">
        <v>218</v>
      </c>
    </row>
    <row r="3" spans="1:17">
      <c r="A3" s="311" t="s">
        <v>21</v>
      </c>
      <c r="B3" s="311" t="s">
        <v>170</v>
      </c>
      <c r="C3" s="308">
        <v>56</v>
      </c>
      <c r="D3" s="309">
        <v>3</v>
      </c>
      <c r="E3" s="307">
        <v>0</v>
      </c>
      <c r="F3" s="307">
        <v>3</v>
      </c>
      <c r="G3" s="307">
        <v>0</v>
      </c>
      <c r="H3" s="307">
        <v>0</v>
      </c>
      <c r="I3" s="313">
        <v>2</v>
      </c>
      <c r="J3" s="294"/>
      <c r="K3" s="261" t="s">
        <v>219</v>
      </c>
    </row>
    <row r="4" spans="1:17">
      <c r="A4" s="311" t="s">
        <v>21</v>
      </c>
      <c r="B4" s="311" t="s">
        <v>185</v>
      </c>
      <c r="C4" s="308">
        <v>45</v>
      </c>
      <c r="D4" s="309">
        <v>1</v>
      </c>
      <c r="E4" s="307">
        <v>0</v>
      </c>
      <c r="F4" s="307">
        <v>1</v>
      </c>
      <c r="G4" s="307">
        <v>0</v>
      </c>
      <c r="H4" s="307">
        <v>0</v>
      </c>
      <c r="I4" s="313">
        <v>2</v>
      </c>
      <c r="J4" s="294"/>
      <c r="K4" s="361" t="s">
        <v>220</v>
      </c>
      <c r="L4" s="361"/>
      <c r="M4" s="361"/>
      <c r="N4" s="361"/>
      <c r="O4" s="361"/>
      <c r="P4" s="361"/>
      <c r="Q4" s="361"/>
    </row>
    <row r="5" spans="1:17">
      <c r="A5" s="311" t="s">
        <v>21</v>
      </c>
      <c r="B5" s="311" t="s">
        <v>146</v>
      </c>
      <c r="C5" s="308">
        <v>30</v>
      </c>
      <c r="D5" s="309">
        <v>0</v>
      </c>
      <c r="E5" s="307">
        <v>0</v>
      </c>
      <c r="F5" s="307">
        <v>0</v>
      </c>
      <c r="G5" s="307">
        <v>0</v>
      </c>
      <c r="H5" s="307">
        <v>0</v>
      </c>
      <c r="I5" s="308">
        <v>1</v>
      </c>
      <c r="J5" s="294"/>
      <c r="K5" s="265" t="s">
        <v>221</v>
      </c>
    </row>
    <row r="6" spans="1:17">
      <c r="A6" s="311" t="s">
        <v>21</v>
      </c>
      <c r="B6" s="311" t="s">
        <v>222</v>
      </c>
      <c r="C6" s="308">
        <v>20</v>
      </c>
      <c r="D6" s="309">
        <v>0</v>
      </c>
      <c r="E6" s="307">
        <v>0</v>
      </c>
      <c r="F6" s="307">
        <v>0</v>
      </c>
      <c r="G6" s="307">
        <v>0</v>
      </c>
      <c r="H6" s="307">
        <v>0</v>
      </c>
      <c r="I6" s="308">
        <v>1</v>
      </c>
      <c r="J6" s="294"/>
      <c r="K6" s="275" t="s">
        <v>223</v>
      </c>
    </row>
    <row r="7" spans="1:17">
      <c r="A7" s="311" t="s">
        <v>21</v>
      </c>
      <c r="B7" s="311" t="s">
        <v>224</v>
      </c>
      <c r="C7" s="308">
        <v>12</v>
      </c>
      <c r="D7" s="309">
        <v>0</v>
      </c>
      <c r="E7" s="307">
        <v>0</v>
      </c>
      <c r="F7" s="307">
        <v>0</v>
      </c>
      <c r="G7" s="307">
        <v>0</v>
      </c>
      <c r="H7" s="307">
        <v>0</v>
      </c>
      <c r="I7" s="308">
        <v>1</v>
      </c>
      <c r="J7" s="294"/>
      <c r="K7" s="261" t="s">
        <v>225</v>
      </c>
    </row>
    <row r="8" spans="1:17">
      <c r="A8" s="311" t="s">
        <v>21</v>
      </c>
      <c r="B8" s="311" t="s">
        <v>226</v>
      </c>
      <c r="C8" s="308">
        <v>17</v>
      </c>
      <c r="D8" s="309">
        <v>0</v>
      </c>
      <c r="E8" s="307">
        <v>0</v>
      </c>
      <c r="F8" s="307">
        <v>0</v>
      </c>
      <c r="G8" s="307">
        <v>0</v>
      </c>
      <c r="H8" s="307">
        <v>0</v>
      </c>
      <c r="I8" s="308">
        <v>1</v>
      </c>
      <c r="J8" s="294"/>
    </row>
    <row r="9" spans="1:17">
      <c r="A9" s="311" t="s">
        <v>21</v>
      </c>
      <c r="B9" s="311" t="s">
        <v>227</v>
      </c>
      <c r="C9" s="308">
        <v>13</v>
      </c>
      <c r="D9" s="309">
        <v>1</v>
      </c>
      <c r="E9" s="307">
        <v>1</v>
      </c>
      <c r="F9" s="307">
        <v>0</v>
      </c>
      <c r="G9" s="307">
        <v>0</v>
      </c>
      <c r="H9" s="307">
        <v>0</v>
      </c>
      <c r="I9" s="313">
        <v>2</v>
      </c>
      <c r="J9" s="294"/>
    </row>
    <row r="10" spans="1:17">
      <c r="A10" s="311" t="s">
        <v>21</v>
      </c>
      <c r="B10" s="311" t="s">
        <v>228</v>
      </c>
      <c r="C10" s="308">
        <v>10</v>
      </c>
      <c r="D10" s="309">
        <v>0</v>
      </c>
      <c r="E10" s="307">
        <v>0</v>
      </c>
      <c r="F10" s="307">
        <v>0</v>
      </c>
      <c r="G10" s="307">
        <v>0</v>
      </c>
      <c r="H10" s="307">
        <v>0</v>
      </c>
      <c r="I10" s="308">
        <v>1</v>
      </c>
      <c r="J10" s="294"/>
    </row>
    <row r="11" spans="1:17">
      <c r="A11" s="311" t="s">
        <v>21</v>
      </c>
      <c r="B11" s="311" t="s">
        <v>183</v>
      </c>
      <c r="C11" s="308">
        <v>3</v>
      </c>
      <c r="D11" s="309">
        <v>0</v>
      </c>
      <c r="E11" s="307">
        <v>0</v>
      </c>
      <c r="F11" s="307">
        <v>0</v>
      </c>
      <c r="G11" s="307">
        <v>0</v>
      </c>
      <c r="H11" s="307">
        <v>0</v>
      </c>
      <c r="I11" s="308">
        <v>1</v>
      </c>
      <c r="J11" s="294"/>
    </row>
    <row r="12" spans="1:17">
      <c r="A12" s="311" t="s">
        <v>21</v>
      </c>
      <c r="B12" s="311" t="s">
        <v>229</v>
      </c>
      <c r="C12" s="308">
        <v>21</v>
      </c>
      <c r="D12" s="309">
        <v>0</v>
      </c>
      <c r="E12" s="307">
        <v>0</v>
      </c>
      <c r="F12" s="307">
        <v>0</v>
      </c>
      <c r="G12" s="307">
        <v>0</v>
      </c>
      <c r="H12" s="307">
        <v>0</v>
      </c>
      <c r="I12" s="308">
        <v>1</v>
      </c>
      <c r="J12" s="294"/>
    </row>
    <row r="13" spans="1:17">
      <c r="A13" s="311" t="s">
        <v>21</v>
      </c>
      <c r="B13" s="311" t="s">
        <v>186</v>
      </c>
      <c r="C13" s="308">
        <v>11</v>
      </c>
      <c r="D13" s="309">
        <v>0</v>
      </c>
      <c r="E13" s="307">
        <v>0</v>
      </c>
      <c r="F13" s="307">
        <v>0</v>
      </c>
      <c r="G13" s="307">
        <v>0</v>
      </c>
      <c r="H13" s="307">
        <v>0</v>
      </c>
      <c r="I13" s="308">
        <v>1</v>
      </c>
      <c r="J13" s="294"/>
    </row>
    <row r="14" spans="1:17">
      <c r="A14" s="311" t="s">
        <v>21</v>
      </c>
      <c r="B14" s="311" t="s">
        <v>147</v>
      </c>
      <c r="C14" s="308">
        <v>15</v>
      </c>
      <c r="D14" s="309">
        <v>0</v>
      </c>
      <c r="E14" s="307">
        <v>0</v>
      </c>
      <c r="F14" s="307">
        <v>0</v>
      </c>
      <c r="G14" s="307">
        <v>0</v>
      </c>
      <c r="H14" s="307">
        <v>0</v>
      </c>
      <c r="I14" s="308">
        <v>1</v>
      </c>
      <c r="J14" s="294"/>
    </row>
    <row r="15" spans="1:17">
      <c r="A15" s="311" t="s">
        <v>21</v>
      </c>
      <c r="B15" s="311" t="s">
        <v>230</v>
      </c>
      <c r="C15" s="308">
        <v>1</v>
      </c>
      <c r="D15" s="309">
        <v>0</v>
      </c>
      <c r="E15" s="307">
        <v>0</v>
      </c>
      <c r="F15" s="307">
        <v>0</v>
      </c>
      <c r="G15" s="307">
        <v>0</v>
      </c>
      <c r="H15" s="307">
        <v>0</v>
      </c>
      <c r="I15" s="308">
        <v>1</v>
      </c>
      <c r="J15" s="294"/>
    </row>
    <row r="16" spans="1:17" ht="24.75" customHeight="1">
      <c r="A16" s="311" t="s">
        <v>21</v>
      </c>
      <c r="B16" s="311" t="s">
        <v>231</v>
      </c>
      <c r="C16" s="308">
        <v>18</v>
      </c>
      <c r="D16" s="309">
        <v>0</v>
      </c>
      <c r="E16" s="307">
        <v>0</v>
      </c>
      <c r="F16" s="307">
        <v>0</v>
      </c>
      <c r="G16" s="307">
        <v>0</v>
      </c>
      <c r="H16" s="307">
        <v>0</v>
      </c>
      <c r="I16" s="308">
        <v>1</v>
      </c>
      <c r="J16" s="294"/>
    </row>
    <row r="17" spans="1:10">
      <c r="A17" s="311" t="s">
        <v>21</v>
      </c>
      <c r="B17" s="311" t="s">
        <v>203</v>
      </c>
      <c r="C17" s="308">
        <v>9</v>
      </c>
      <c r="D17" s="309">
        <v>0</v>
      </c>
      <c r="E17" s="307">
        <v>0</v>
      </c>
      <c r="F17" s="307">
        <v>0</v>
      </c>
      <c r="G17" s="307">
        <v>0</v>
      </c>
      <c r="H17" s="307">
        <v>0</v>
      </c>
      <c r="I17" s="308">
        <v>1</v>
      </c>
      <c r="J17" s="294"/>
    </row>
    <row r="18" spans="1:10">
      <c r="A18" s="311" t="s">
        <v>23</v>
      </c>
      <c r="B18" s="311" t="s">
        <v>23</v>
      </c>
      <c r="C18" s="308">
        <v>11</v>
      </c>
      <c r="D18" s="309">
        <v>0</v>
      </c>
      <c r="E18" s="307">
        <v>0</v>
      </c>
      <c r="F18" s="307">
        <v>0</v>
      </c>
      <c r="G18" s="307">
        <v>0</v>
      </c>
      <c r="H18" s="307">
        <v>0</v>
      </c>
      <c r="I18" s="308">
        <v>1</v>
      </c>
      <c r="J18" s="294"/>
    </row>
    <row r="19" spans="1:10">
      <c r="A19" s="311" t="s">
        <v>23</v>
      </c>
      <c r="B19" s="311" t="s">
        <v>188</v>
      </c>
      <c r="C19" s="308">
        <v>7</v>
      </c>
      <c r="D19" s="309">
        <v>0</v>
      </c>
      <c r="E19" s="307">
        <v>0</v>
      </c>
      <c r="F19" s="307">
        <v>0</v>
      </c>
      <c r="G19" s="307">
        <v>0</v>
      </c>
      <c r="H19" s="307">
        <v>0</v>
      </c>
      <c r="I19" s="308">
        <v>1</v>
      </c>
      <c r="J19" s="294"/>
    </row>
    <row r="20" spans="1:10">
      <c r="A20" s="311" t="s">
        <v>23</v>
      </c>
      <c r="B20" s="311" t="s">
        <v>232</v>
      </c>
      <c r="C20" s="308">
        <v>13</v>
      </c>
      <c r="D20" s="309">
        <v>0</v>
      </c>
      <c r="E20" s="307">
        <v>0</v>
      </c>
      <c r="F20" s="307">
        <v>0</v>
      </c>
      <c r="G20" s="307">
        <v>0</v>
      </c>
      <c r="H20" s="307">
        <v>0</v>
      </c>
      <c r="I20" s="308">
        <v>1</v>
      </c>
      <c r="J20" s="294"/>
    </row>
    <row r="21" spans="1:10">
      <c r="A21" s="311" t="s">
        <v>23</v>
      </c>
      <c r="B21" s="311" t="s">
        <v>233</v>
      </c>
      <c r="C21" s="308">
        <v>1</v>
      </c>
      <c r="D21" s="309">
        <v>0</v>
      </c>
      <c r="E21" s="307">
        <v>0</v>
      </c>
      <c r="F21" s="307">
        <v>0</v>
      </c>
      <c r="G21" s="307">
        <v>0</v>
      </c>
      <c r="H21" s="307">
        <v>0</v>
      </c>
      <c r="I21" s="308">
        <v>1</v>
      </c>
      <c r="J21" s="294"/>
    </row>
    <row r="22" spans="1:10">
      <c r="A22" s="311" t="s">
        <v>23</v>
      </c>
      <c r="B22" s="311" t="s">
        <v>234</v>
      </c>
      <c r="C22" s="308">
        <v>0</v>
      </c>
      <c r="D22" s="309">
        <v>0</v>
      </c>
      <c r="E22" s="307">
        <v>0</v>
      </c>
      <c r="F22" s="307">
        <v>0</v>
      </c>
      <c r="G22" s="307">
        <v>0</v>
      </c>
      <c r="H22" s="307">
        <v>0</v>
      </c>
      <c r="I22" s="312">
        <v>0</v>
      </c>
      <c r="J22" s="294"/>
    </row>
    <row r="23" spans="1:10">
      <c r="A23" s="311" t="s">
        <v>23</v>
      </c>
      <c r="B23" s="311" t="s">
        <v>235</v>
      </c>
      <c r="C23" s="308">
        <v>3</v>
      </c>
      <c r="D23" s="309">
        <v>0</v>
      </c>
      <c r="E23" s="307">
        <v>0</v>
      </c>
      <c r="F23" s="307">
        <v>0</v>
      </c>
      <c r="G23" s="307">
        <v>0</v>
      </c>
      <c r="H23" s="307">
        <v>0</v>
      </c>
      <c r="I23" s="308">
        <v>1</v>
      </c>
      <c r="J23" s="294"/>
    </row>
    <row r="24" spans="1:10">
      <c r="A24" s="311" t="s">
        <v>23</v>
      </c>
      <c r="B24" s="311" t="s">
        <v>186</v>
      </c>
      <c r="C24" s="308">
        <v>10</v>
      </c>
      <c r="D24" s="309">
        <v>0</v>
      </c>
      <c r="E24" s="307">
        <v>0</v>
      </c>
      <c r="F24" s="307">
        <v>0</v>
      </c>
      <c r="G24" s="307">
        <v>0</v>
      </c>
      <c r="H24" s="307">
        <v>0</v>
      </c>
      <c r="I24" s="308">
        <v>1</v>
      </c>
      <c r="J24" s="294"/>
    </row>
    <row r="25" spans="1:10">
      <c r="A25" s="311" t="s">
        <v>23</v>
      </c>
      <c r="B25" s="311" t="s">
        <v>236</v>
      </c>
      <c r="C25" s="308">
        <v>17</v>
      </c>
      <c r="D25" s="309">
        <v>0</v>
      </c>
      <c r="E25" s="307">
        <v>0</v>
      </c>
      <c r="F25" s="307">
        <v>0</v>
      </c>
      <c r="G25" s="307">
        <v>0</v>
      </c>
      <c r="H25" s="307">
        <v>0</v>
      </c>
      <c r="I25" s="308">
        <v>1</v>
      </c>
      <c r="J25" s="294"/>
    </row>
    <row r="26" spans="1:10">
      <c r="A26" s="311" t="s">
        <v>23</v>
      </c>
      <c r="B26" s="311" t="s">
        <v>237</v>
      </c>
      <c r="C26" s="308">
        <v>0</v>
      </c>
      <c r="D26" s="309">
        <v>0</v>
      </c>
      <c r="E26" s="307">
        <v>0</v>
      </c>
      <c r="F26" s="307">
        <v>0</v>
      </c>
      <c r="G26" s="307">
        <v>0</v>
      </c>
      <c r="H26" s="307">
        <v>0</v>
      </c>
      <c r="I26" s="312">
        <v>0</v>
      </c>
      <c r="J26" s="294"/>
    </row>
    <row r="27" spans="1:10">
      <c r="A27" s="311" t="s">
        <v>23</v>
      </c>
      <c r="B27" s="311" t="s">
        <v>238</v>
      </c>
      <c r="C27" s="308">
        <v>1</v>
      </c>
      <c r="D27" s="309">
        <v>0</v>
      </c>
      <c r="E27" s="307">
        <v>0</v>
      </c>
      <c r="F27" s="307">
        <v>0</v>
      </c>
      <c r="G27" s="307">
        <v>0</v>
      </c>
      <c r="H27" s="307">
        <v>0</v>
      </c>
      <c r="I27" s="308">
        <v>1</v>
      </c>
      <c r="J27" s="294"/>
    </row>
    <row r="28" spans="1:10">
      <c r="A28" s="311" t="s">
        <v>23</v>
      </c>
      <c r="B28" s="311" t="s">
        <v>214</v>
      </c>
      <c r="C28" s="308">
        <v>7</v>
      </c>
      <c r="D28" s="309">
        <v>0</v>
      </c>
      <c r="E28" s="307">
        <v>0</v>
      </c>
      <c r="F28" s="307">
        <v>0</v>
      </c>
      <c r="G28" s="307">
        <v>0</v>
      </c>
      <c r="H28" s="307">
        <v>0</v>
      </c>
      <c r="I28" s="308">
        <v>1</v>
      </c>
      <c r="J28" s="294"/>
    </row>
    <row r="29" spans="1:10">
      <c r="A29" s="311" t="s">
        <v>23</v>
      </c>
      <c r="B29" s="311" t="s">
        <v>239</v>
      </c>
      <c r="C29" s="308">
        <v>1</v>
      </c>
      <c r="D29" s="309">
        <v>0</v>
      </c>
      <c r="E29" s="307">
        <v>0</v>
      </c>
      <c r="F29" s="307">
        <v>0</v>
      </c>
      <c r="G29" s="307">
        <v>0</v>
      </c>
      <c r="H29" s="307">
        <v>0</v>
      </c>
      <c r="I29" s="308">
        <v>1</v>
      </c>
      <c r="J29" s="294"/>
    </row>
    <row r="30" spans="1:10">
      <c r="A30" s="311" t="s">
        <v>23</v>
      </c>
      <c r="B30" s="311" t="s">
        <v>240</v>
      </c>
      <c r="C30" s="308">
        <v>2</v>
      </c>
      <c r="D30" s="309">
        <v>0</v>
      </c>
      <c r="E30" s="307">
        <v>0</v>
      </c>
      <c r="F30" s="307">
        <v>0</v>
      </c>
      <c r="G30" s="307">
        <v>0</v>
      </c>
      <c r="H30" s="307">
        <v>0</v>
      </c>
      <c r="I30" s="308">
        <v>1</v>
      </c>
      <c r="J30" s="294"/>
    </row>
    <row r="31" spans="1:10">
      <c r="A31" s="311" t="s">
        <v>31</v>
      </c>
      <c r="B31" s="311" t="s">
        <v>241</v>
      </c>
      <c r="C31" s="308">
        <v>29</v>
      </c>
      <c r="D31" s="309">
        <v>1</v>
      </c>
      <c r="E31" s="307">
        <v>1</v>
      </c>
      <c r="F31" s="307">
        <v>0</v>
      </c>
      <c r="G31" s="307">
        <v>0</v>
      </c>
      <c r="H31" s="307">
        <v>0</v>
      </c>
      <c r="I31" s="313">
        <v>2</v>
      </c>
      <c r="J31" s="294"/>
    </row>
    <row r="32" spans="1:10">
      <c r="A32" s="311" t="s">
        <v>31</v>
      </c>
      <c r="B32" s="311" t="s">
        <v>242</v>
      </c>
      <c r="C32" s="308">
        <v>4</v>
      </c>
      <c r="D32" s="309">
        <v>0</v>
      </c>
      <c r="E32" s="307">
        <v>0</v>
      </c>
      <c r="F32" s="307">
        <v>0</v>
      </c>
      <c r="G32" s="307">
        <v>0</v>
      </c>
      <c r="H32" s="307">
        <v>0</v>
      </c>
      <c r="I32" s="308">
        <v>1</v>
      </c>
      <c r="J32" s="294"/>
    </row>
    <row r="33" spans="1:10">
      <c r="A33" s="311" t="s">
        <v>31</v>
      </c>
      <c r="B33" s="311" t="s">
        <v>213</v>
      </c>
      <c r="C33" s="308">
        <v>10</v>
      </c>
      <c r="D33" s="309">
        <v>0</v>
      </c>
      <c r="E33" s="307">
        <v>0</v>
      </c>
      <c r="F33" s="307">
        <v>0</v>
      </c>
      <c r="G33" s="307">
        <v>0</v>
      </c>
      <c r="H33" s="307">
        <v>0</v>
      </c>
      <c r="I33" s="308">
        <v>1</v>
      </c>
      <c r="J33" s="294"/>
    </row>
    <row r="34" spans="1:10">
      <c r="A34" s="311" t="s">
        <v>31</v>
      </c>
      <c r="B34" s="311" t="s">
        <v>243</v>
      </c>
      <c r="C34" s="308">
        <v>12</v>
      </c>
      <c r="D34" s="309">
        <v>0</v>
      </c>
      <c r="E34" s="307">
        <v>0</v>
      </c>
      <c r="F34" s="307">
        <v>0</v>
      </c>
      <c r="G34" s="307">
        <v>0</v>
      </c>
      <c r="H34" s="307">
        <v>0</v>
      </c>
      <c r="I34" s="308">
        <v>1</v>
      </c>
      <c r="J34" s="294"/>
    </row>
    <row r="35" spans="1:10">
      <c r="A35" s="311" t="s">
        <v>31</v>
      </c>
      <c r="B35" s="311" t="s">
        <v>244</v>
      </c>
      <c r="C35" s="308">
        <v>16</v>
      </c>
      <c r="D35" s="309">
        <v>0</v>
      </c>
      <c r="E35" s="307">
        <v>0</v>
      </c>
      <c r="F35" s="307">
        <v>0</v>
      </c>
      <c r="G35" s="307">
        <v>0</v>
      </c>
      <c r="H35" s="307">
        <v>0</v>
      </c>
      <c r="I35" s="308">
        <v>1</v>
      </c>
      <c r="J35" s="294"/>
    </row>
    <row r="36" spans="1:10">
      <c r="A36" s="311" t="s">
        <v>31</v>
      </c>
      <c r="B36" s="311" t="s">
        <v>201</v>
      </c>
      <c r="C36" s="308">
        <v>15</v>
      </c>
      <c r="D36" s="309">
        <v>0</v>
      </c>
      <c r="E36" s="307">
        <v>0</v>
      </c>
      <c r="F36" s="307">
        <v>0</v>
      </c>
      <c r="G36" s="307">
        <v>0</v>
      </c>
      <c r="H36" s="307">
        <v>0</v>
      </c>
      <c r="I36" s="308">
        <v>1</v>
      </c>
      <c r="J36" s="294"/>
    </row>
    <row r="37" spans="1:10">
      <c r="A37" s="311" t="s">
        <v>31</v>
      </c>
      <c r="B37" s="311" t="s">
        <v>245</v>
      </c>
      <c r="C37" s="308">
        <v>13</v>
      </c>
      <c r="D37" s="309">
        <v>0</v>
      </c>
      <c r="E37" s="307">
        <v>0</v>
      </c>
      <c r="F37" s="307">
        <v>0</v>
      </c>
      <c r="G37" s="307">
        <v>0</v>
      </c>
      <c r="H37" s="307">
        <v>0</v>
      </c>
      <c r="I37" s="308">
        <v>1</v>
      </c>
      <c r="J37" s="294"/>
    </row>
    <row r="38" spans="1:10">
      <c r="A38" s="311" t="s">
        <v>31</v>
      </c>
      <c r="B38" s="311" t="s">
        <v>246</v>
      </c>
      <c r="C38" s="308">
        <v>11</v>
      </c>
      <c r="D38" s="309">
        <v>0</v>
      </c>
      <c r="E38" s="307">
        <v>0</v>
      </c>
      <c r="F38" s="307">
        <v>0</v>
      </c>
      <c r="G38" s="307">
        <v>0</v>
      </c>
      <c r="H38" s="307">
        <v>0</v>
      </c>
      <c r="I38" s="308">
        <v>1</v>
      </c>
      <c r="J38" s="294"/>
    </row>
    <row r="39" spans="1:10">
      <c r="A39" s="311" t="s">
        <v>24</v>
      </c>
      <c r="B39" s="311" t="s">
        <v>247</v>
      </c>
      <c r="C39" s="308">
        <v>8</v>
      </c>
      <c r="D39" s="309">
        <v>0</v>
      </c>
      <c r="E39" s="307">
        <v>0</v>
      </c>
      <c r="F39" s="307">
        <v>0</v>
      </c>
      <c r="G39" s="307">
        <v>0</v>
      </c>
      <c r="H39" s="307">
        <v>0</v>
      </c>
      <c r="I39" s="308">
        <v>1</v>
      </c>
      <c r="J39" s="294"/>
    </row>
    <row r="40" spans="1:10">
      <c r="A40" s="311" t="s">
        <v>24</v>
      </c>
      <c r="B40" s="311" t="s">
        <v>148</v>
      </c>
      <c r="C40" s="308">
        <v>7</v>
      </c>
      <c r="D40" s="309">
        <v>0</v>
      </c>
      <c r="E40" s="307">
        <v>0</v>
      </c>
      <c r="F40" s="307">
        <v>0</v>
      </c>
      <c r="G40" s="307">
        <v>0</v>
      </c>
      <c r="H40" s="307">
        <v>0</v>
      </c>
      <c r="I40" s="308">
        <v>1</v>
      </c>
      <c r="J40" s="294"/>
    </row>
    <row r="41" spans="1:10">
      <c r="A41" s="311" t="s">
        <v>24</v>
      </c>
      <c r="B41" s="311" t="s">
        <v>174</v>
      </c>
      <c r="C41" s="308">
        <v>15</v>
      </c>
      <c r="D41" s="309">
        <v>0</v>
      </c>
      <c r="E41" s="307">
        <v>0</v>
      </c>
      <c r="F41" s="307">
        <v>0</v>
      </c>
      <c r="G41" s="307">
        <v>0</v>
      </c>
      <c r="H41" s="307">
        <v>0</v>
      </c>
      <c r="I41" s="308">
        <v>1</v>
      </c>
      <c r="J41" s="294"/>
    </row>
    <row r="42" spans="1:10">
      <c r="A42" s="311" t="s">
        <v>24</v>
      </c>
      <c r="B42" s="311" t="s">
        <v>180</v>
      </c>
      <c r="C42" s="308">
        <v>15</v>
      </c>
      <c r="D42" s="309">
        <v>0</v>
      </c>
      <c r="E42" s="307">
        <v>0</v>
      </c>
      <c r="F42" s="307">
        <v>0</v>
      </c>
      <c r="G42" s="307">
        <v>0</v>
      </c>
      <c r="H42" s="307">
        <v>0</v>
      </c>
      <c r="I42" s="308">
        <v>1</v>
      </c>
      <c r="J42" s="294"/>
    </row>
    <row r="43" spans="1:10">
      <c r="A43" s="311" t="s">
        <v>24</v>
      </c>
      <c r="B43" s="311" t="s">
        <v>248</v>
      </c>
      <c r="C43" s="308">
        <v>0</v>
      </c>
      <c r="D43" s="309">
        <v>0</v>
      </c>
      <c r="E43" s="307">
        <v>0</v>
      </c>
      <c r="F43" s="307">
        <v>0</v>
      </c>
      <c r="G43" s="307">
        <v>0</v>
      </c>
      <c r="H43" s="307">
        <v>0</v>
      </c>
      <c r="I43" s="312">
        <v>0</v>
      </c>
      <c r="J43" s="294"/>
    </row>
    <row r="44" spans="1:10">
      <c r="A44" s="311" t="s">
        <v>24</v>
      </c>
      <c r="B44" s="311" t="s">
        <v>181</v>
      </c>
      <c r="C44" s="308">
        <v>0</v>
      </c>
      <c r="D44" s="309">
        <v>0</v>
      </c>
      <c r="E44" s="307">
        <v>0</v>
      </c>
      <c r="F44" s="307">
        <v>0</v>
      </c>
      <c r="G44" s="307">
        <v>0</v>
      </c>
      <c r="H44" s="307">
        <v>0</v>
      </c>
      <c r="I44" s="312">
        <v>0</v>
      </c>
      <c r="J44" s="294"/>
    </row>
    <row r="45" spans="1:10">
      <c r="A45" s="311" t="s">
        <v>24</v>
      </c>
      <c r="B45" s="311" t="s">
        <v>249</v>
      </c>
      <c r="C45" s="308">
        <v>4</v>
      </c>
      <c r="D45" s="309">
        <v>0</v>
      </c>
      <c r="E45" s="307">
        <v>0</v>
      </c>
      <c r="F45" s="307">
        <v>0</v>
      </c>
      <c r="G45" s="307">
        <v>0</v>
      </c>
      <c r="H45" s="307">
        <v>0</v>
      </c>
      <c r="I45" s="308">
        <v>1</v>
      </c>
      <c r="J45" s="294"/>
    </row>
    <row r="46" spans="1:10">
      <c r="A46" s="311" t="s">
        <v>24</v>
      </c>
      <c r="B46" s="311" t="s">
        <v>149</v>
      </c>
      <c r="C46" s="308">
        <v>10</v>
      </c>
      <c r="D46" s="309">
        <v>0</v>
      </c>
      <c r="E46" s="307">
        <v>0</v>
      </c>
      <c r="F46" s="307">
        <v>0</v>
      </c>
      <c r="G46" s="307">
        <v>0</v>
      </c>
      <c r="H46" s="307">
        <v>0</v>
      </c>
      <c r="I46" s="308">
        <v>1</v>
      </c>
      <c r="J46" s="294"/>
    </row>
    <row r="47" spans="1:10">
      <c r="A47" s="311" t="s">
        <v>24</v>
      </c>
      <c r="B47" s="311" t="s">
        <v>250</v>
      </c>
      <c r="C47" s="308">
        <v>4</v>
      </c>
      <c r="D47" s="309">
        <v>0</v>
      </c>
      <c r="E47" s="307">
        <v>0</v>
      </c>
      <c r="F47" s="307">
        <v>0</v>
      </c>
      <c r="G47" s="307">
        <v>0</v>
      </c>
      <c r="H47" s="307">
        <v>0</v>
      </c>
      <c r="I47" s="308">
        <v>1</v>
      </c>
      <c r="J47" s="294"/>
    </row>
    <row r="48" spans="1:10">
      <c r="A48" s="311" t="s">
        <v>24</v>
      </c>
      <c r="B48" s="311" t="s">
        <v>251</v>
      </c>
      <c r="C48" s="308">
        <v>24</v>
      </c>
      <c r="D48" s="309">
        <v>0</v>
      </c>
      <c r="E48" s="307">
        <v>0</v>
      </c>
      <c r="F48" s="307">
        <v>0</v>
      </c>
      <c r="G48" s="307">
        <v>0</v>
      </c>
      <c r="H48" s="307">
        <v>0</v>
      </c>
      <c r="I48" s="308">
        <v>1</v>
      </c>
      <c r="J48" s="294"/>
    </row>
    <row r="49" spans="1:10">
      <c r="A49" s="311" t="s">
        <v>24</v>
      </c>
      <c r="B49" s="311" t="s">
        <v>252</v>
      </c>
      <c r="C49" s="308">
        <v>4</v>
      </c>
      <c r="D49" s="309">
        <v>0</v>
      </c>
      <c r="E49" s="307">
        <v>0</v>
      </c>
      <c r="F49" s="307">
        <v>0</v>
      </c>
      <c r="G49" s="307">
        <v>0</v>
      </c>
      <c r="H49" s="307">
        <v>0</v>
      </c>
      <c r="I49" s="308">
        <v>1</v>
      </c>
      <c r="J49" s="294"/>
    </row>
    <row r="50" spans="1:10">
      <c r="A50" s="311" t="s">
        <v>24</v>
      </c>
      <c r="B50" s="311" t="s">
        <v>253</v>
      </c>
      <c r="C50" s="308">
        <v>1</v>
      </c>
      <c r="D50" s="309">
        <v>0</v>
      </c>
      <c r="E50" s="307">
        <v>0</v>
      </c>
      <c r="F50" s="307">
        <v>0</v>
      </c>
      <c r="G50" s="307">
        <v>0</v>
      </c>
      <c r="H50" s="307">
        <v>0</v>
      </c>
      <c r="I50" s="308">
        <v>1</v>
      </c>
      <c r="J50" s="294"/>
    </row>
    <row r="51" spans="1:10">
      <c r="A51" s="311" t="s">
        <v>25</v>
      </c>
      <c r="B51" s="311" t="s">
        <v>254</v>
      </c>
      <c r="C51" s="308">
        <v>35</v>
      </c>
      <c r="D51" s="309">
        <v>0</v>
      </c>
      <c r="E51" s="307">
        <v>0</v>
      </c>
      <c r="F51" s="307">
        <v>0</v>
      </c>
      <c r="G51" s="307">
        <v>0</v>
      </c>
      <c r="H51" s="307">
        <v>0</v>
      </c>
      <c r="I51" s="308">
        <v>1</v>
      </c>
      <c r="J51" s="294"/>
    </row>
    <row r="52" spans="1:10">
      <c r="A52" s="311" t="s">
        <v>25</v>
      </c>
      <c r="B52" s="311" t="s">
        <v>255</v>
      </c>
      <c r="C52" s="308">
        <v>7</v>
      </c>
      <c r="D52" s="309">
        <v>0</v>
      </c>
      <c r="E52" s="307">
        <v>0</v>
      </c>
      <c r="F52" s="307">
        <v>0</v>
      </c>
      <c r="G52" s="307">
        <v>0</v>
      </c>
      <c r="H52" s="307">
        <v>0</v>
      </c>
      <c r="I52" s="308">
        <v>1</v>
      </c>
      <c r="J52" s="294"/>
    </row>
    <row r="53" spans="1:10">
      <c r="A53" s="311" t="s">
        <v>25</v>
      </c>
      <c r="B53" s="311" t="s">
        <v>173</v>
      </c>
      <c r="C53" s="308">
        <v>16</v>
      </c>
      <c r="D53" s="309">
        <v>0</v>
      </c>
      <c r="E53" s="307">
        <v>0</v>
      </c>
      <c r="F53" s="307">
        <v>0</v>
      </c>
      <c r="G53" s="307">
        <v>0</v>
      </c>
      <c r="H53" s="307">
        <v>0</v>
      </c>
      <c r="I53" s="308">
        <v>1</v>
      </c>
      <c r="J53" s="294"/>
    </row>
    <row r="54" spans="1:10">
      <c r="A54" s="311" t="s">
        <v>25</v>
      </c>
      <c r="B54" s="311" t="s">
        <v>25</v>
      </c>
      <c r="C54" s="308">
        <v>0</v>
      </c>
      <c r="D54" s="309">
        <v>0</v>
      </c>
      <c r="E54" s="307">
        <v>0</v>
      </c>
      <c r="F54" s="307">
        <v>0</v>
      </c>
      <c r="G54" s="307">
        <v>0</v>
      </c>
      <c r="H54" s="307">
        <v>0</v>
      </c>
      <c r="I54" s="312">
        <v>0</v>
      </c>
      <c r="J54" s="294"/>
    </row>
    <row r="55" spans="1:10">
      <c r="A55" s="311" t="s">
        <v>25</v>
      </c>
      <c r="B55" s="311" t="s">
        <v>200</v>
      </c>
      <c r="C55" s="308">
        <v>7</v>
      </c>
      <c r="D55" s="309">
        <v>0</v>
      </c>
      <c r="E55" s="307">
        <v>0</v>
      </c>
      <c r="F55" s="307">
        <v>0</v>
      </c>
      <c r="G55" s="307">
        <v>0</v>
      </c>
      <c r="H55" s="307">
        <v>0</v>
      </c>
      <c r="I55" s="308">
        <v>1</v>
      </c>
      <c r="J55" s="294"/>
    </row>
    <row r="56" spans="1:10">
      <c r="A56" s="311" t="s">
        <v>25</v>
      </c>
      <c r="B56" s="311" t="s">
        <v>256</v>
      </c>
      <c r="C56" s="308">
        <v>22</v>
      </c>
      <c r="D56" s="309">
        <v>0</v>
      </c>
      <c r="E56" s="307">
        <v>0</v>
      </c>
      <c r="F56" s="307">
        <v>0</v>
      </c>
      <c r="G56" s="307">
        <v>0</v>
      </c>
      <c r="H56" s="307">
        <v>0</v>
      </c>
      <c r="I56" s="308">
        <v>1</v>
      </c>
      <c r="J56" s="294"/>
    </row>
    <row r="57" spans="1:10">
      <c r="A57" s="311" t="s">
        <v>25</v>
      </c>
      <c r="B57" s="311" t="s">
        <v>257</v>
      </c>
      <c r="C57" s="308">
        <v>1</v>
      </c>
      <c r="D57" s="309">
        <v>0</v>
      </c>
      <c r="E57" s="307">
        <v>0</v>
      </c>
      <c r="F57" s="307">
        <v>0</v>
      </c>
      <c r="G57" s="307">
        <v>0</v>
      </c>
      <c r="H57" s="307">
        <v>0</v>
      </c>
      <c r="I57" s="308">
        <v>1</v>
      </c>
      <c r="J57" s="294"/>
    </row>
    <row r="58" spans="1:10">
      <c r="A58" s="311" t="s">
        <v>25</v>
      </c>
      <c r="B58" s="311" t="s">
        <v>258</v>
      </c>
      <c r="C58" s="308">
        <v>8</v>
      </c>
      <c r="D58" s="309">
        <v>0</v>
      </c>
      <c r="E58" s="307">
        <v>0</v>
      </c>
      <c r="F58" s="307">
        <v>0</v>
      </c>
      <c r="G58" s="307">
        <v>0</v>
      </c>
      <c r="H58" s="307">
        <v>0</v>
      </c>
      <c r="I58" s="308">
        <v>1</v>
      </c>
      <c r="J58" s="294"/>
    </row>
    <row r="59" spans="1:10">
      <c r="A59" s="311" t="s">
        <v>25</v>
      </c>
      <c r="B59" s="311" t="s">
        <v>259</v>
      </c>
      <c r="C59" s="308">
        <v>14</v>
      </c>
      <c r="D59" s="309">
        <v>0</v>
      </c>
      <c r="E59" s="307">
        <v>0</v>
      </c>
      <c r="F59" s="307">
        <v>0</v>
      </c>
      <c r="G59" s="307">
        <v>0</v>
      </c>
      <c r="H59" s="307">
        <v>0</v>
      </c>
      <c r="I59" s="308">
        <v>1</v>
      </c>
      <c r="J59" s="294"/>
    </row>
    <row r="60" spans="1:10">
      <c r="A60" s="311" t="s">
        <v>25</v>
      </c>
      <c r="B60" s="311" t="s">
        <v>150</v>
      </c>
      <c r="C60" s="308">
        <v>16</v>
      </c>
      <c r="D60" s="309">
        <v>0</v>
      </c>
      <c r="E60" s="307">
        <v>0</v>
      </c>
      <c r="F60" s="307">
        <v>0</v>
      </c>
      <c r="G60" s="307">
        <v>0</v>
      </c>
      <c r="H60" s="307">
        <v>0</v>
      </c>
      <c r="I60" s="308">
        <v>1</v>
      </c>
      <c r="J60" s="294"/>
    </row>
    <row r="61" spans="1:10">
      <c r="A61" s="311" t="s">
        <v>25</v>
      </c>
      <c r="B61" s="311" t="s">
        <v>260</v>
      </c>
      <c r="C61" s="308">
        <v>7</v>
      </c>
      <c r="D61" s="309">
        <v>0</v>
      </c>
      <c r="E61" s="307">
        <v>0</v>
      </c>
      <c r="F61" s="307">
        <v>0</v>
      </c>
      <c r="G61" s="307">
        <v>0</v>
      </c>
      <c r="H61" s="307">
        <v>0</v>
      </c>
      <c r="I61" s="308">
        <v>1</v>
      </c>
      <c r="J61" s="294"/>
    </row>
    <row r="62" spans="1:10">
      <c r="A62" s="311" t="s">
        <v>25</v>
      </c>
      <c r="B62" s="311" t="s">
        <v>32</v>
      </c>
      <c r="C62" s="308">
        <v>2</v>
      </c>
      <c r="D62" s="309">
        <v>0</v>
      </c>
      <c r="E62" s="307">
        <v>0</v>
      </c>
      <c r="F62" s="307">
        <v>0</v>
      </c>
      <c r="G62" s="307">
        <v>0</v>
      </c>
      <c r="H62" s="307">
        <v>0</v>
      </c>
      <c r="I62" s="308">
        <v>1</v>
      </c>
      <c r="J62" s="294"/>
    </row>
    <row r="63" spans="1:10">
      <c r="A63" s="311" t="s">
        <v>26</v>
      </c>
      <c r="B63" s="311" t="s">
        <v>26</v>
      </c>
      <c r="C63" s="308">
        <v>29</v>
      </c>
      <c r="D63" s="309">
        <v>0</v>
      </c>
      <c r="E63" s="307">
        <v>0</v>
      </c>
      <c r="F63" s="307">
        <v>0</v>
      </c>
      <c r="G63" s="307">
        <v>0</v>
      </c>
      <c r="H63" s="307">
        <v>0</v>
      </c>
      <c r="I63" s="308">
        <v>1</v>
      </c>
      <c r="J63" s="294"/>
    </row>
    <row r="64" spans="1:10">
      <c r="A64" s="311" t="s">
        <v>26</v>
      </c>
      <c r="B64" s="311" t="s">
        <v>261</v>
      </c>
      <c r="C64" s="308">
        <v>12</v>
      </c>
      <c r="D64" s="309">
        <v>0</v>
      </c>
      <c r="E64" s="307">
        <v>0</v>
      </c>
      <c r="F64" s="307">
        <v>0</v>
      </c>
      <c r="G64" s="307">
        <v>0</v>
      </c>
      <c r="H64" s="307">
        <v>0</v>
      </c>
      <c r="I64" s="308">
        <v>1</v>
      </c>
      <c r="J64" s="294"/>
    </row>
    <row r="65" spans="1:10">
      <c r="A65" s="311" t="s">
        <v>26</v>
      </c>
      <c r="B65" s="311" t="s">
        <v>262</v>
      </c>
      <c r="C65" s="308">
        <v>1</v>
      </c>
      <c r="D65" s="309">
        <v>0</v>
      </c>
      <c r="E65" s="307">
        <v>0</v>
      </c>
      <c r="F65" s="307">
        <v>0</v>
      </c>
      <c r="G65" s="307">
        <v>0</v>
      </c>
      <c r="H65" s="307">
        <v>0</v>
      </c>
      <c r="I65" s="308">
        <v>1</v>
      </c>
      <c r="J65" s="294"/>
    </row>
    <row r="66" spans="1:10">
      <c r="A66" s="311" t="s">
        <v>26</v>
      </c>
      <c r="B66" s="311" t="s">
        <v>263</v>
      </c>
      <c r="C66" s="308">
        <v>3</v>
      </c>
      <c r="D66" s="309">
        <v>0</v>
      </c>
      <c r="E66" s="307">
        <v>0</v>
      </c>
      <c r="F66" s="307">
        <v>0</v>
      </c>
      <c r="G66" s="307">
        <v>0</v>
      </c>
      <c r="H66" s="307">
        <v>0</v>
      </c>
      <c r="I66" s="308">
        <v>1</v>
      </c>
      <c r="J66" s="294"/>
    </row>
    <row r="67" spans="1:10">
      <c r="A67" s="311" t="s">
        <v>26</v>
      </c>
      <c r="B67" s="311" t="s">
        <v>264</v>
      </c>
      <c r="C67" s="308">
        <v>26</v>
      </c>
      <c r="D67" s="309">
        <v>0</v>
      </c>
      <c r="E67" s="307">
        <v>0</v>
      </c>
      <c r="F67" s="307">
        <v>0</v>
      </c>
      <c r="G67" s="307">
        <v>0</v>
      </c>
      <c r="H67" s="307">
        <v>0</v>
      </c>
      <c r="I67" s="308">
        <v>1</v>
      </c>
      <c r="J67" s="294"/>
    </row>
    <row r="68" spans="1:10">
      <c r="A68" s="311" t="s">
        <v>26</v>
      </c>
      <c r="B68" s="311" t="s">
        <v>265</v>
      </c>
      <c r="C68" s="308">
        <v>1</v>
      </c>
      <c r="D68" s="309">
        <v>0</v>
      </c>
      <c r="E68" s="307">
        <v>0</v>
      </c>
      <c r="F68" s="307">
        <v>0</v>
      </c>
      <c r="G68" s="307">
        <v>0</v>
      </c>
      <c r="H68" s="307">
        <v>0</v>
      </c>
      <c r="I68" s="308">
        <v>1</v>
      </c>
      <c r="J68" s="294"/>
    </row>
    <row r="69" spans="1:10">
      <c r="A69" s="311" t="s">
        <v>26</v>
      </c>
      <c r="B69" s="311" t="s">
        <v>266</v>
      </c>
      <c r="C69" s="308">
        <v>0</v>
      </c>
      <c r="D69" s="309">
        <v>0</v>
      </c>
      <c r="E69" s="307">
        <v>0</v>
      </c>
      <c r="F69" s="307">
        <v>0</v>
      </c>
      <c r="G69" s="307">
        <v>0</v>
      </c>
      <c r="H69" s="307">
        <v>0</v>
      </c>
      <c r="I69" s="312">
        <v>0</v>
      </c>
      <c r="J69" s="294"/>
    </row>
    <row r="70" spans="1:10">
      <c r="A70" s="311" t="s">
        <v>26</v>
      </c>
      <c r="B70" s="311" t="s">
        <v>34</v>
      </c>
      <c r="C70" s="308">
        <v>7</v>
      </c>
      <c r="D70" s="309">
        <v>0</v>
      </c>
      <c r="E70" s="307">
        <v>0</v>
      </c>
      <c r="F70" s="307">
        <v>0</v>
      </c>
      <c r="G70" s="307">
        <v>0</v>
      </c>
      <c r="H70" s="307">
        <v>0</v>
      </c>
      <c r="I70" s="308">
        <v>1</v>
      </c>
      <c r="J70" s="294"/>
    </row>
    <row r="71" spans="1:10">
      <c r="A71" s="311" t="s">
        <v>26</v>
      </c>
      <c r="B71" s="311" t="s">
        <v>267</v>
      </c>
      <c r="C71" s="308">
        <v>2</v>
      </c>
      <c r="D71" s="309">
        <v>0</v>
      </c>
      <c r="E71" s="307">
        <v>0</v>
      </c>
      <c r="F71" s="307">
        <v>0</v>
      </c>
      <c r="G71" s="307">
        <v>0</v>
      </c>
      <c r="H71" s="307">
        <v>0</v>
      </c>
      <c r="I71" s="308">
        <v>1</v>
      </c>
      <c r="J71" s="294"/>
    </row>
    <row r="72" spans="1:10">
      <c r="A72" s="311" t="s">
        <v>26</v>
      </c>
      <c r="B72" s="311" t="s">
        <v>268</v>
      </c>
      <c r="C72" s="308">
        <v>5</v>
      </c>
      <c r="D72" s="309">
        <v>0</v>
      </c>
      <c r="E72" s="307">
        <v>0</v>
      </c>
      <c r="F72" s="307">
        <v>0</v>
      </c>
      <c r="G72" s="307">
        <v>0</v>
      </c>
      <c r="H72" s="307">
        <v>0</v>
      </c>
      <c r="I72" s="308">
        <v>1</v>
      </c>
      <c r="J72" s="294"/>
    </row>
    <row r="73" spans="1:10">
      <c r="A73" s="311" t="s">
        <v>26</v>
      </c>
      <c r="B73" s="311" t="s">
        <v>269</v>
      </c>
      <c r="C73" s="308">
        <v>0</v>
      </c>
      <c r="D73" s="309">
        <v>0</v>
      </c>
      <c r="E73" s="307">
        <v>0</v>
      </c>
      <c r="F73" s="307">
        <v>0</v>
      </c>
      <c r="G73" s="307">
        <v>0</v>
      </c>
      <c r="H73" s="307">
        <v>0</v>
      </c>
      <c r="I73" s="312">
        <v>0</v>
      </c>
      <c r="J73" s="294"/>
    </row>
    <row r="74" spans="1:10">
      <c r="A74" s="311" t="s">
        <v>26</v>
      </c>
      <c r="B74" s="311" t="s">
        <v>270</v>
      </c>
      <c r="C74" s="308">
        <v>0</v>
      </c>
      <c r="D74" s="309">
        <v>0</v>
      </c>
      <c r="E74" s="307">
        <v>0</v>
      </c>
      <c r="F74" s="307">
        <v>0</v>
      </c>
      <c r="G74" s="307">
        <v>0</v>
      </c>
      <c r="H74" s="307">
        <v>0</v>
      </c>
      <c r="I74" s="312">
        <v>0</v>
      </c>
      <c r="J74" s="294"/>
    </row>
    <row r="75" spans="1:10">
      <c r="A75" s="311" t="s">
        <v>26</v>
      </c>
      <c r="B75" s="311" t="s">
        <v>271</v>
      </c>
      <c r="C75" s="308">
        <v>1</v>
      </c>
      <c r="D75" s="309">
        <v>0</v>
      </c>
      <c r="E75" s="307">
        <v>0</v>
      </c>
      <c r="F75" s="307">
        <v>0</v>
      </c>
      <c r="G75" s="307">
        <v>0</v>
      </c>
      <c r="H75" s="307">
        <v>0</v>
      </c>
      <c r="I75" s="308">
        <v>1</v>
      </c>
      <c r="J75" s="294"/>
    </row>
    <row r="76" spans="1:10">
      <c r="A76" s="311" t="s">
        <v>27</v>
      </c>
      <c r="B76" s="311" t="s">
        <v>215</v>
      </c>
      <c r="C76" s="308">
        <v>7</v>
      </c>
      <c r="D76" s="309">
        <v>0</v>
      </c>
      <c r="E76" s="307">
        <v>0</v>
      </c>
      <c r="F76" s="307">
        <v>0</v>
      </c>
      <c r="G76" s="307">
        <v>0</v>
      </c>
      <c r="H76" s="307">
        <v>0</v>
      </c>
      <c r="I76" s="308">
        <v>1</v>
      </c>
      <c r="J76" s="294"/>
    </row>
    <row r="77" spans="1:10">
      <c r="A77" s="311" t="s">
        <v>27</v>
      </c>
      <c r="B77" s="311" t="s">
        <v>272</v>
      </c>
      <c r="C77" s="308">
        <v>12</v>
      </c>
      <c r="D77" s="309">
        <v>0</v>
      </c>
      <c r="E77" s="307">
        <v>0</v>
      </c>
      <c r="F77" s="307">
        <v>0</v>
      </c>
      <c r="G77" s="307">
        <v>0</v>
      </c>
      <c r="H77" s="307">
        <v>0</v>
      </c>
      <c r="I77" s="308">
        <v>1</v>
      </c>
      <c r="J77" s="294"/>
    </row>
    <row r="78" spans="1:10">
      <c r="A78" s="311" t="s">
        <v>27</v>
      </c>
      <c r="B78" s="311" t="s">
        <v>273</v>
      </c>
      <c r="C78" s="308">
        <v>6</v>
      </c>
      <c r="D78" s="309">
        <v>0</v>
      </c>
      <c r="E78" s="307">
        <v>0</v>
      </c>
      <c r="F78" s="307">
        <v>0</v>
      </c>
      <c r="G78" s="307">
        <v>0</v>
      </c>
      <c r="H78" s="307">
        <v>0</v>
      </c>
      <c r="I78" s="308">
        <v>1</v>
      </c>
      <c r="J78" s="294"/>
    </row>
    <row r="79" spans="1:10">
      <c r="A79" s="311" t="s">
        <v>27</v>
      </c>
      <c r="B79" s="311" t="s">
        <v>199</v>
      </c>
      <c r="C79" s="308">
        <v>5</v>
      </c>
      <c r="D79" s="309">
        <v>0</v>
      </c>
      <c r="E79" s="307">
        <v>0</v>
      </c>
      <c r="F79" s="307">
        <v>0</v>
      </c>
      <c r="G79" s="307">
        <v>0</v>
      </c>
      <c r="H79" s="307">
        <v>0</v>
      </c>
      <c r="I79" s="308">
        <v>1</v>
      </c>
      <c r="J79" s="294"/>
    </row>
    <row r="80" spans="1:10">
      <c r="A80" s="311" t="s">
        <v>27</v>
      </c>
      <c r="B80" s="311" t="s">
        <v>177</v>
      </c>
      <c r="C80" s="308">
        <v>11</v>
      </c>
      <c r="D80" s="309">
        <v>0</v>
      </c>
      <c r="E80" s="307">
        <v>0</v>
      </c>
      <c r="F80" s="307">
        <v>0</v>
      </c>
      <c r="G80" s="307">
        <v>0</v>
      </c>
      <c r="H80" s="307">
        <v>0</v>
      </c>
      <c r="I80" s="308">
        <v>1</v>
      </c>
      <c r="J80" s="294"/>
    </row>
    <row r="81" spans="1:10">
      <c r="A81" s="311" t="s">
        <v>27</v>
      </c>
      <c r="B81" s="311" t="s">
        <v>274</v>
      </c>
      <c r="C81" s="308">
        <v>6</v>
      </c>
      <c r="D81" s="309">
        <v>0</v>
      </c>
      <c r="E81" s="307">
        <v>0</v>
      </c>
      <c r="F81" s="307">
        <v>0</v>
      </c>
      <c r="G81" s="307">
        <v>0</v>
      </c>
      <c r="H81" s="307">
        <v>0</v>
      </c>
      <c r="I81" s="308">
        <v>1</v>
      </c>
      <c r="J81" s="294"/>
    </row>
    <row r="82" spans="1:10">
      <c r="A82" s="311" t="s">
        <v>27</v>
      </c>
      <c r="B82" s="311" t="s">
        <v>275</v>
      </c>
      <c r="C82" s="308">
        <v>6</v>
      </c>
      <c r="D82" s="309">
        <v>0</v>
      </c>
      <c r="E82" s="307">
        <v>0</v>
      </c>
      <c r="F82" s="307">
        <v>0</v>
      </c>
      <c r="G82" s="307">
        <v>0</v>
      </c>
      <c r="H82" s="307">
        <v>0</v>
      </c>
      <c r="I82" s="308">
        <v>1</v>
      </c>
      <c r="J82" s="294"/>
    </row>
    <row r="83" spans="1:10">
      <c r="A83" s="311" t="s">
        <v>27</v>
      </c>
      <c r="B83" s="311" t="s">
        <v>205</v>
      </c>
      <c r="C83" s="308">
        <v>18</v>
      </c>
      <c r="D83" s="309">
        <v>0</v>
      </c>
      <c r="E83" s="307">
        <v>0</v>
      </c>
      <c r="F83" s="307">
        <v>0</v>
      </c>
      <c r="G83" s="307">
        <v>0</v>
      </c>
      <c r="H83" s="307">
        <v>0</v>
      </c>
      <c r="I83" s="308">
        <v>1</v>
      </c>
      <c r="J83" s="294"/>
    </row>
    <row r="84" spans="1:10">
      <c r="A84" s="311" t="s">
        <v>27</v>
      </c>
      <c r="B84" s="311" t="s">
        <v>276</v>
      </c>
      <c r="C84" s="308">
        <v>9</v>
      </c>
      <c r="D84" s="309">
        <v>0</v>
      </c>
      <c r="E84" s="307">
        <v>0</v>
      </c>
      <c r="F84" s="307">
        <v>0</v>
      </c>
      <c r="G84" s="307">
        <v>0</v>
      </c>
      <c r="H84" s="307">
        <v>0</v>
      </c>
      <c r="I84" s="308">
        <v>1</v>
      </c>
      <c r="J84" s="294"/>
    </row>
    <row r="85" spans="1:10">
      <c r="A85" s="311" t="s">
        <v>27</v>
      </c>
      <c r="B85" s="311" t="s">
        <v>277</v>
      </c>
      <c r="C85" s="308">
        <v>13</v>
      </c>
      <c r="D85" s="309">
        <v>0</v>
      </c>
      <c r="E85" s="307">
        <v>0</v>
      </c>
      <c r="F85" s="307">
        <v>0</v>
      </c>
      <c r="G85" s="307">
        <v>0</v>
      </c>
      <c r="H85" s="307">
        <v>0</v>
      </c>
      <c r="I85" s="308">
        <v>1</v>
      </c>
      <c r="J85" s="294"/>
    </row>
    <row r="86" spans="1:10">
      <c r="A86" s="311" t="s">
        <v>27</v>
      </c>
      <c r="B86" s="311" t="s">
        <v>278</v>
      </c>
      <c r="C86" s="308">
        <v>8</v>
      </c>
      <c r="D86" s="309">
        <v>0</v>
      </c>
      <c r="E86" s="307">
        <v>0</v>
      </c>
      <c r="F86" s="307">
        <v>0</v>
      </c>
      <c r="G86" s="307">
        <v>0</v>
      </c>
      <c r="H86" s="307">
        <v>0</v>
      </c>
      <c r="I86" s="308">
        <v>1</v>
      </c>
      <c r="J86" s="294"/>
    </row>
    <row r="87" spans="1:10">
      <c r="A87" s="311" t="s">
        <v>27</v>
      </c>
      <c r="B87" s="311" t="s">
        <v>279</v>
      </c>
      <c r="C87" s="308">
        <v>8</v>
      </c>
      <c r="D87" s="309">
        <v>0</v>
      </c>
      <c r="E87" s="307">
        <v>0</v>
      </c>
      <c r="F87" s="307">
        <v>0</v>
      </c>
      <c r="G87" s="307">
        <v>0</v>
      </c>
      <c r="H87" s="307">
        <v>0</v>
      </c>
      <c r="I87" s="308">
        <v>1</v>
      </c>
      <c r="J87" s="294"/>
    </row>
    <row r="88" spans="1:10">
      <c r="A88" s="311" t="s">
        <v>27</v>
      </c>
      <c r="B88" s="311" t="s">
        <v>280</v>
      </c>
      <c r="C88" s="308">
        <v>2</v>
      </c>
      <c r="D88" s="309">
        <v>0</v>
      </c>
      <c r="E88" s="307">
        <v>0</v>
      </c>
      <c r="F88" s="307">
        <v>0</v>
      </c>
      <c r="G88" s="307">
        <v>0</v>
      </c>
      <c r="H88" s="307">
        <v>0</v>
      </c>
      <c r="I88" s="308">
        <v>1</v>
      </c>
      <c r="J88" s="294"/>
    </row>
    <row r="89" spans="1:10">
      <c r="A89" s="311" t="s">
        <v>27</v>
      </c>
      <c r="B89" s="311" t="s">
        <v>169</v>
      </c>
      <c r="C89" s="308">
        <v>14</v>
      </c>
      <c r="D89" s="309">
        <v>0</v>
      </c>
      <c r="E89" s="307">
        <v>0</v>
      </c>
      <c r="F89" s="307">
        <v>0</v>
      </c>
      <c r="G89" s="307">
        <v>0</v>
      </c>
      <c r="H89" s="307">
        <v>0</v>
      </c>
      <c r="I89" s="308">
        <v>1</v>
      </c>
      <c r="J89" s="294"/>
    </row>
    <row r="90" spans="1:10">
      <c r="A90" s="311" t="s">
        <v>34</v>
      </c>
      <c r="B90" s="311" t="s">
        <v>281</v>
      </c>
      <c r="C90" s="308">
        <v>29</v>
      </c>
      <c r="D90" s="309">
        <v>0</v>
      </c>
      <c r="E90" s="307">
        <v>0</v>
      </c>
      <c r="F90" s="307">
        <v>0</v>
      </c>
      <c r="G90" s="307">
        <v>0</v>
      </c>
      <c r="H90" s="307">
        <v>0</v>
      </c>
      <c r="I90" s="308">
        <v>1</v>
      </c>
      <c r="J90" s="294"/>
    </row>
    <row r="91" spans="1:10">
      <c r="A91" s="311" t="s">
        <v>34</v>
      </c>
      <c r="B91" s="311" t="s">
        <v>282</v>
      </c>
      <c r="C91" s="308">
        <v>12</v>
      </c>
      <c r="D91" s="309">
        <v>0</v>
      </c>
      <c r="E91" s="307">
        <v>0</v>
      </c>
      <c r="F91" s="307">
        <v>0</v>
      </c>
      <c r="G91" s="307">
        <v>0</v>
      </c>
      <c r="H91" s="307">
        <v>0</v>
      </c>
      <c r="I91" s="308">
        <v>1</v>
      </c>
      <c r="J91" s="294"/>
    </row>
    <row r="92" spans="1:10">
      <c r="A92" s="311" t="s">
        <v>34</v>
      </c>
      <c r="B92" s="311" t="s">
        <v>283</v>
      </c>
      <c r="C92" s="308">
        <v>2</v>
      </c>
      <c r="D92" s="309">
        <v>0</v>
      </c>
      <c r="E92" s="307">
        <v>0</v>
      </c>
      <c r="F92" s="307">
        <v>0</v>
      </c>
      <c r="G92" s="307">
        <v>0</v>
      </c>
      <c r="H92" s="307">
        <v>0</v>
      </c>
      <c r="I92" s="308">
        <v>1</v>
      </c>
      <c r="J92" s="294"/>
    </row>
    <row r="93" spans="1:10">
      <c r="A93" s="311" t="s">
        <v>34</v>
      </c>
      <c r="B93" s="311" t="s">
        <v>284</v>
      </c>
      <c r="C93" s="308">
        <v>36</v>
      </c>
      <c r="D93" s="309">
        <v>0</v>
      </c>
      <c r="E93" s="307">
        <v>0</v>
      </c>
      <c r="F93" s="307">
        <v>0</v>
      </c>
      <c r="G93" s="307">
        <v>0</v>
      </c>
      <c r="H93" s="307">
        <v>0</v>
      </c>
      <c r="I93" s="308">
        <v>1</v>
      </c>
      <c r="J93" s="294"/>
    </row>
    <row r="94" spans="1:10">
      <c r="A94" s="311" t="s">
        <v>34</v>
      </c>
      <c r="B94" s="311" t="s">
        <v>285</v>
      </c>
      <c r="C94" s="308">
        <v>1</v>
      </c>
      <c r="D94" s="309">
        <v>0</v>
      </c>
      <c r="E94" s="307">
        <v>0</v>
      </c>
      <c r="F94" s="307">
        <v>0</v>
      </c>
      <c r="G94" s="307">
        <v>0</v>
      </c>
      <c r="H94" s="307">
        <v>0</v>
      </c>
      <c r="I94" s="308">
        <v>1</v>
      </c>
      <c r="J94" s="294"/>
    </row>
    <row r="95" spans="1:10">
      <c r="A95" s="311" t="s">
        <v>34</v>
      </c>
      <c r="B95" s="311" t="s">
        <v>286</v>
      </c>
      <c r="C95" s="308">
        <v>6</v>
      </c>
      <c r="D95" s="309">
        <v>1</v>
      </c>
      <c r="E95" s="307">
        <v>0</v>
      </c>
      <c r="F95" s="307">
        <v>0</v>
      </c>
      <c r="G95" s="307">
        <v>1</v>
      </c>
      <c r="H95" s="307">
        <v>0</v>
      </c>
      <c r="I95" s="310">
        <v>3</v>
      </c>
      <c r="J95" s="294"/>
    </row>
    <row r="96" spans="1:10">
      <c r="A96" s="311" t="s">
        <v>34</v>
      </c>
      <c r="B96" s="311" t="s">
        <v>287</v>
      </c>
      <c r="C96" s="308">
        <v>0</v>
      </c>
      <c r="D96" s="309">
        <v>0</v>
      </c>
      <c r="E96" s="307">
        <v>0</v>
      </c>
      <c r="F96" s="307">
        <v>0</v>
      </c>
      <c r="G96" s="307">
        <v>0</v>
      </c>
      <c r="H96" s="307">
        <v>0</v>
      </c>
      <c r="I96" s="312">
        <v>0</v>
      </c>
      <c r="J96" s="294"/>
    </row>
    <row r="97" spans="1:10">
      <c r="A97" s="311" t="s">
        <v>34</v>
      </c>
      <c r="B97" s="311" t="s">
        <v>288</v>
      </c>
      <c r="C97" s="308">
        <v>2</v>
      </c>
      <c r="D97" s="309">
        <v>0</v>
      </c>
      <c r="E97" s="307">
        <v>0</v>
      </c>
      <c r="F97" s="307">
        <v>0</v>
      </c>
      <c r="G97" s="307">
        <v>0</v>
      </c>
      <c r="H97" s="307">
        <v>0</v>
      </c>
      <c r="I97" s="308">
        <v>1</v>
      </c>
      <c r="J97" s="294"/>
    </row>
    <row r="98" spans="1:10">
      <c r="A98" s="311" t="s">
        <v>34</v>
      </c>
      <c r="B98" s="311" t="s">
        <v>289</v>
      </c>
      <c r="C98" s="308">
        <v>2</v>
      </c>
      <c r="D98" s="309">
        <v>0</v>
      </c>
      <c r="E98" s="307">
        <v>0</v>
      </c>
      <c r="F98" s="307">
        <v>0</v>
      </c>
      <c r="G98" s="307">
        <v>0</v>
      </c>
      <c r="H98" s="307">
        <v>0</v>
      </c>
      <c r="I98" s="308">
        <v>1</v>
      </c>
      <c r="J98" s="294"/>
    </row>
    <row r="99" spans="1:10">
      <c r="A99" s="311" t="s">
        <v>32</v>
      </c>
      <c r="B99" s="311" t="s">
        <v>32</v>
      </c>
      <c r="C99" s="308">
        <v>9</v>
      </c>
      <c r="D99" s="309">
        <v>0</v>
      </c>
      <c r="E99" s="307">
        <v>0</v>
      </c>
      <c r="F99" s="307">
        <v>0</v>
      </c>
      <c r="G99" s="307">
        <v>0</v>
      </c>
      <c r="H99" s="307">
        <v>0</v>
      </c>
      <c r="I99" s="308">
        <v>1</v>
      </c>
      <c r="J99" s="294"/>
    </row>
    <row r="100" spans="1:10">
      <c r="A100" s="311" t="s">
        <v>32</v>
      </c>
      <c r="B100" s="311" t="s">
        <v>290</v>
      </c>
      <c r="C100" s="308">
        <v>0</v>
      </c>
      <c r="D100" s="309">
        <v>0</v>
      </c>
      <c r="E100" s="307">
        <v>0</v>
      </c>
      <c r="F100" s="307">
        <v>0</v>
      </c>
      <c r="G100" s="307">
        <v>0</v>
      </c>
      <c r="H100" s="307">
        <v>0</v>
      </c>
      <c r="I100" s="312">
        <v>0</v>
      </c>
      <c r="J100" s="294"/>
    </row>
    <row r="101" spans="1:10">
      <c r="A101" s="311" t="s">
        <v>32</v>
      </c>
      <c r="B101" s="311" t="s">
        <v>291</v>
      </c>
      <c r="C101" s="308">
        <v>5</v>
      </c>
      <c r="D101" s="309">
        <v>0</v>
      </c>
      <c r="E101" s="307">
        <v>0</v>
      </c>
      <c r="F101" s="307">
        <v>0</v>
      </c>
      <c r="G101" s="307">
        <v>0</v>
      </c>
      <c r="H101" s="307">
        <v>0</v>
      </c>
      <c r="I101" s="308">
        <v>1</v>
      </c>
      <c r="J101" s="294"/>
    </row>
    <row r="102" spans="1:10">
      <c r="A102" s="311" t="s">
        <v>32</v>
      </c>
      <c r="B102" s="311" t="s">
        <v>292</v>
      </c>
      <c r="C102" s="308">
        <v>12</v>
      </c>
      <c r="D102" s="309">
        <v>0</v>
      </c>
      <c r="E102" s="307">
        <v>0</v>
      </c>
      <c r="F102" s="307">
        <v>0</v>
      </c>
      <c r="G102" s="307">
        <v>0</v>
      </c>
      <c r="H102" s="307">
        <v>0</v>
      </c>
      <c r="I102" s="308">
        <v>1</v>
      </c>
      <c r="J102" s="294"/>
    </row>
    <row r="103" spans="1:10">
      <c r="A103" s="311" t="s">
        <v>32</v>
      </c>
      <c r="B103" s="311" t="s">
        <v>266</v>
      </c>
      <c r="C103" s="308">
        <v>0</v>
      </c>
      <c r="D103" s="309">
        <v>0</v>
      </c>
      <c r="E103" s="307">
        <v>0</v>
      </c>
      <c r="F103" s="307">
        <v>0</v>
      </c>
      <c r="G103" s="307">
        <v>0</v>
      </c>
      <c r="H103" s="307">
        <v>0</v>
      </c>
      <c r="I103" s="312">
        <v>0</v>
      </c>
      <c r="J103" s="294"/>
    </row>
    <row r="104" spans="1:10">
      <c r="A104" s="311" t="s">
        <v>32</v>
      </c>
      <c r="B104" s="311" t="s">
        <v>293</v>
      </c>
      <c r="C104" s="308">
        <v>10</v>
      </c>
      <c r="D104" s="309">
        <v>0</v>
      </c>
      <c r="E104" s="307">
        <v>0</v>
      </c>
      <c r="F104" s="307">
        <v>0</v>
      </c>
      <c r="G104" s="307">
        <v>0</v>
      </c>
      <c r="H104" s="307">
        <v>0</v>
      </c>
      <c r="I104" s="308">
        <v>1</v>
      </c>
      <c r="J104" s="294"/>
    </row>
    <row r="105" spans="1:10">
      <c r="A105" s="311" t="s">
        <v>32</v>
      </c>
      <c r="B105" s="311" t="s">
        <v>185</v>
      </c>
      <c r="C105" s="308">
        <v>7</v>
      </c>
      <c r="D105" s="309">
        <v>0</v>
      </c>
      <c r="E105" s="307">
        <v>0</v>
      </c>
      <c r="F105" s="307">
        <v>0</v>
      </c>
      <c r="G105" s="307">
        <v>0</v>
      </c>
      <c r="H105" s="307">
        <v>0</v>
      </c>
      <c r="I105" s="308">
        <v>1</v>
      </c>
      <c r="J105" s="294"/>
    </row>
    <row r="106" spans="1:10">
      <c r="A106" s="311" t="s">
        <v>32</v>
      </c>
      <c r="B106" s="311" t="s">
        <v>294</v>
      </c>
      <c r="C106" s="308">
        <v>7</v>
      </c>
      <c r="D106" s="309">
        <v>0</v>
      </c>
      <c r="E106" s="307">
        <v>0</v>
      </c>
      <c r="F106" s="307">
        <v>0</v>
      </c>
      <c r="G106" s="307">
        <v>0</v>
      </c>
      <c r="H106" s="307">
        <v>0</v>
      </c>
      <c r="I106" s="308">
        <v>1</v>
      </c>
      <c r="J106" s="294"/>
    </row>
    <row r="107" spans="1:10">
      <c r="A107" s="311" t="s">
        <v>32</v>
      </c>
      <c r="B107" s="311" t="s">
        <v>295</v>
      </c>
      <c r="C107" s="308">
        <v>3</v>
      </c>
      <c r="D107" s="309">
        <v>0</v>
      </c>
      <c r="E107" s="307">
        <v>0</v>
      </c>
      <c r="F107" s="307">
        <v>0</v>
      </c>
      <c r="G107" s="307">
        <v>0</v>
      </c>
      <c r="H107" s="307">
        <v>0</v>
      </c>
      <c r="I107" s="308">
        <v>1</v>
      </c>
      <c r="J107" s="294"/>
    </row>
    <row r="108" spans="1:10">
      <c r="A108" s="311" t="s">
        <v>28</v>
      </c>
      <c r="B108" s="311" t="s">
        <v>296</v>
      </c>
      <c r="C108" s="308">
        <v>3</v>
      </c>
      <c r="D108" s="309">
        <v>0</v>
      </c>
      <c r="E108" s="307">
        <v>0</v>
      </c>
      <c r="F108" s="307">
        <v>0</v>
      </c>
      <c r="G108" s="307">
        <v>0</v>
      </c>
      <c r="H108" s="307">
        <v>0</v>
      </c>
      <c r="I108" s="308">
        <v>1</v>
      </c>
      <c r="J108" s="294"/>
    </row>
    <row r="109" spans="1:10">
      <c r="A109" s="311" t="s">
        <v>28</v>
      </c>
      <c r="B109" s="311" t="s">
        <v>297</v>
      </c>
      <c r="C109" s="308">
        <v>3</v>
      </c>
      <c r="D109" s="309">
        <v>0</v>
      </c>
      <c r="E109" s="307">
        <v>0</v>
      </c>
      <c r="F109" s="307">
        <v>0</v>
      </c>
      <c r="G109" s="307">
        <v>0</v>
      </c>
      <c r="H109" s="307">
        <v>0</v>
      </c>
      <c r="I109" s="308">
        <v>1</v>
      </c>
      <c r="J109" s="294"/>
    </row>
    <row r="110" spans="1:10">
      <c r="A110" s="311" t="s">
        <v>28</v>
      </c>
      <c r="B110" s="311" t="s">
        <v>182</v>
      </c>
      <c r="C110" s="308">
        <v>9</v>
      </c>
      <c r="D110" s="309">
        <v>0</v>
      </c>
      <c r="E110" s="307">
        <v>0</v>
      </c>
      <c r="F110" s="307">
        <v>0</v>
      </c>
      <c r="G110" s="307">
        <v>0</v>
      </c>
      <c r="H110" s="307">
        <v>0</v>
      </c>
      <c r="I110" s="308">
        <v>1</v>
      </c>
      <c r="J110" s="294"/>
    </row>
    <row r="111" spans="1:10">
      <c r="A111" s="311" t="s">
        <v>28</v>
      </c>
      <c r="B111" s="311" t="s">
        <v>298</v>
      </c>
      <c r="C111" s="308">
        <v>20</v>
      </c>
      <c r="D111" s="309">
        <v>0</v>
      </c>
      <c r="E111" s="307">
        <v>0</v>
      </c>
      <c r="F111" s="307">
        <v>0</v>
      </c>
      <c r="G111" s="307">
        <v>0</v>
      </c>
      <c r="H111" s="307">
        <v>0</v>
      </c>
      <c r="I111" s="308">
        <v>1</v>
      </c>
      <c r="J111" s="294"/>
    </row>
    <row r="112" spans="1:10">
      <c r="A112" s="311" t="s">
        <v>28</v>
      </c>
      <c r="B112" s="311" t="s">
        <v>299</v>
      </c>
      <c r="C112" s="308">
        <v>2</v>
      </c>
      <c r="D112" s="309">
        <v>0</v>
      </c>
      <c r="E112" s="307">
        <v>0</v>
      </c>
      <c r="F112" s="307">
        <v>0</v>
      </c>
      <c r="G112" s="307">
        <v>0</v>
      </c>
      <c r="H112" s="307">
        <v>0</v>
      </c>
      <c r="I112" s="308">
        <v>1</v>
      </c>
      <c r="J112" s="294"/>
    </row>
    <row r="113" spans="1:10">
      <c r="A113" s="311" t="s">
        <v>28</v>
      </c>
      <c r="B113" s="311" t="s">
        <v>300</v>
      </c>
      <c r="C113" s="308">
        <v>1</v>
      </c>
      <c r="D113" s="309">
        <v>0</v>
      </c>
      <c r="E113" s="307">
        <v>0</v>
      </c>
      <c r="F113" s="307">
        <v>0</v>
      </c>
      <c r="G113" s="307">
        <v>0</v>
      </c>
      <c r="H113" s="307">
        <v>0</v>
      </c>
      <c r="I113" s="308">
        <v>1</v>
      </c>
      <c r="J113" s="294"/>
    </row>
    <row r="114" spans="1:10">
      <c r="A114" s="311" t="s">
        <v>28</v>
      </c>
      <c r="B114" s="311" t="s">
        <v>301</v>
      </c>
      <c r="C114" s="308">
        <v>0</v>
      </c>
      <c r="D114" s="309">
        <v>0</v>
      </c>
      <c r="E114" s="307">
        <v>0</v>
      </c>
      <c r="F114" s="307">
        <v>0</v>
      </c>
      <c r="G114" s="307">
        <v>0</v>
      </c>
      <c r="H114" s="307">
        <v>0</v>
      </c>
      <c r="I114" s="312">
        <v>0</v>
      </c>
      <c r="J114" s="294"/>
    </row>
    <row r="115" spans="1:10">
      <c r="A115" s="311" t="s">
        <v>28</v>
      </c>
      <c r="B115" s="311" t="s">
        <v>151</v>
      </c>
      <c r="C115" s="308">
        <v>15</v>
      </c>
      <c r="D115" s="309">
        <v>0</v>
      </c>
      <c r="E115" s="307">
        <v>0</v>
      </c>
      <c r="F115" s="307">
        <v>0</v>
      </c>
      <c r="G115" s="307">
        <v>0</v>
      </c>
      <c r="H115" s="307">
        <v>0</v>
      </c>
      <c r="I115" s="308">
        <v>1</v>
      </c>
      <c r="J115" s="294"/>
    </row>
    <row r="116" spans="1:10">
      <c r="A116" s="311" t="s">
        <v>28</v>
      </c>
      <c r="B116" s="311" t="s">
        <v>274</v>
      </c>
      <c r="C116" s="308">
        <v>19</v>
      </c>
      <c r="D116" s="309">
        <v>0</v>
      </c>
      <c r="E116" s="307">
        <v>0</v>
      </c>
      <c r="F116" s="307">
        <v>0</v>
      </c>
      <c r="G116" s="307">
        <v>0</v>
      </c>
      <c r="H116" s="307">
        <v>0</v>
      </c>
      <c r="I116" s="308">
        <v>1</v>
      </c>
      <c r="J116" s="294"/>
    </row>
    <row r="117" spans="1:10">
      <c r="A117" s="311" t="s">
        <v>28</v>
      </c>
      <c r="B117" s="311" t="s">
        <v>302</v>
      </c>
      <c r="C117" s="308">
        <v>9</v>
      </c>
      <c r="D117" s="309">
        <v>0</v>
      </c>
      <c r="E117" s="307">
        <v>0</v>
      </c>
      <c r="F117" s="307">
        <v>0</v>
      </c>
      <c r="G117" s="307">
        <v>0</v>
      </c>
      <c r="H117" s="307">
        <v>0</v>
      </c>
      <c r="I117" s="308">
        <v>1</v>
      </c>
      <c r="J117" s="294"/>
    </row>
    <row r="118" spans="1:10">
      <c r="A118" s="311" t="s">
        <v>28</v>
      </c>
      <c r="B118" s="311" t="s">
        <v>198</v>
      </c>
      <c r="C118" s="308">
        <v>9</v>
      </c>
      <c r="D118" s="309">
        <v>0</v>
      </c>
      <c r="E118" s="307">
        <v>0</v>
      </c>
      <c r="F118" s="307">
        <v>0</v>
      </c>
      <c r="G118" s="307">
        <v>0</v>
      </c>
      <c r="H118" s="307">
        <v>0</v>
      </c>
      <c r="I118" s="308">
        <v>1</v>
      </c>
      <c r="J118" s="294"/>
    </row>
    <row r="119" spans="1:10">
      <c r="A119" s="311" t="s">
        <v>28</v>
      </c>
      <c r="B119" s="311" t="s">
        <v>190</v>
      </c>
      <c r="C119" s="308">
        <v>8</v>
      </c>
      <c r="D119" s="309">
        <v>0</v>
      </c>
      <c r="E119" s="307">
        <v>0</v>
      </c>
      <c r="F119" s="307">
        <v>0</v>
      </c>
      <c r="G119" s="307">
        <v>0</v>
      </c>
      <c r="H119" s="307">
        <v>0</v>
      </c>
      <c r="I119" s="308">
        <v>1</v>
      </c>
      <c r="J119" s="294"/>
    </row>
    <row r="120" spans="1:10">
      <c r="A120" s="311" t="s">
        <v>28</v>
      </c>
      <c r="B120" s="311" t="s">
        <v>303</v>
      </c>
      <c r="C120" s="308">
        <v>1</v>
      </c>
      <c r="D120" s="309">
        <v>0</v>
      </c>
      <c r="E120" s="307">
        <v>0</v>
      </c>
      <c r="F120" s="307">
        <v>0</v>
      </c>
      <c r="G120" s="307">
        <v>0</v>
      </c>
      <c r="H120" s="307">
        <v>0</v>
      </c>
      <c r="I120" s="308">
        <v>1</v>
      </c>
      <c r="J120" s="294"/>
    </row>
    <row r="121" spans="1:10">
      <c r="A121" s="311" t="s">
        <v>28</v>
      </c>
      <c r="B121" s="311" t="s">
        <v>304</v>
      </c>
      <c r="C121" s="308">
        <v>5</v>
      </c>
      <c r="D121" s="309">
        <v>0</v>
      </c>
      <c r="E121" s="307">
        <v>0</v>
      </c>
      <c r="F121" s="307">
        <v>0</v>
      </c>
      <c r="G121" s="307">
        <v>0</v>
      </c>
      <c r="H121" s="307">
        <v>0</v>
      </c>
      <c r="I121" s="308">
        <v>1</v>
      </c>
      <c r="J121" s="294"/>
    </row>
    <row r="122" spans="1:10">
      <c r="A122" s="311" t="s">
        <v>28</v>
      </c>
      <c r="B122" s="311" t="s">
        <v>305</v>
      </c>
      <c r="C122" s="308">
        <v>2</v>
      </c>
      <c r="D122" s="309">
        <v>0</v>
      </c>
      <c r="E122" s="307">
        <v>0</v>
      </c>
      <c r="F122" s="307">
        <v>0</v>
      </c>
      <c r="G122" s="307">
        <v>0</v>
      </c>
      <c r="H122" s="307">
        <v>0</v>
      </c>
      <c r="I122" s="308">
        <v>1</v>
      </c>
      <c r="J122" s="294"/>
    </row>
    <row r="123" spans="1:10">
      <c r="A123" s="311" t="s">
        <v>28</v>
      </c>
      <c r="B123" s="311" t="s">
        <v>306</v>
      </c>
      <c r="C123" s="308">
        <v>1</v>
      </c>
      <c r="D123" s="309">
        <v>0</v>
      </c>
      <c r="E123" s="307">
        <v>0</v>
      </c>
      <c r="F123" s="307">
        <v>0</v>
      </c>
      <c r="G123" s="307">
        <v>0</v>
      </c>
      <c r="H123" s="307">
        <v>0</v>
      </c>
      <c r="I123" s="308">
        <v>1</v>
      </c>
      <c r="J123" s="294"/>
    </row>
    <row r="124" spans="1:10">
      <c r="A124" s="311" t="s">
        <v>28</v>
      </c>
      <c r="B124" s="311" t="s">
        <v>172</v>
      </c>
      <c r="C124" s="308">
        <v>12</v>
      </c>
      <c r="D124" s="309">
        <v>0</v>
      </c>
      <c r="E124" s="307">
        <v>0</v>
      </c>
      <c r="F124" s="307">
        <v>0</v>
      </c>
      <c r="G124" s="307">
        <v>0</v>
      </c>
      <c r="H124" s="307">
        <v>0</v>
      </c>
      <c r="I124" s="308">
        <v>1</v>
      </c>
      <c r="J124" s="294"/>
    </row>
    <row r="125" spans="1:10">
      <c r="A125" s="311" t="s">
        <v>28</v>
      </c>
      <c r="B125" s="311" t="s">
        <v>189</v>
      </c>
      <c r="C125" s="308">
        <v>6</v>
      </c>
      <c r="D125" s="309">
        <v>0</v>
      </c>
      <c r="E125" s="307">
        <v>0</v>
      </c>
      <c r="F125" s="307">
        <v>0</v>
      </c>
      <c r="G125" s="307">
        <v>0</v>
      </c>
      <c r="H125" s="307">
        <v>0</v>
      </c>
      <c r="I125" s="308">
        <v>1</v>
      </c>
      <c r="J125" s="294"/>
    </row>
    <row r="126" spans="1:10">
      <c r="A126" s="311" t="s">
        <v>29</v>
      </c>
      <c r="B126" s="311" t="s">
        <v>197</v>
      </c>
      <c r="C126" s="308">
        <v>27</v>
      </c>
      <c r="D126" s="309">
        <v>1</v>
      </c>
      <c r="E126" s="307">
        <v>1</v>
      </c>
      <c r="F126" s="307">
        <v>0</v>
      </c>
      <c r="G126" s="307">
        <v>0</v>
      </c>
      <c r="H126" s="307">
        <v>0</v>
      </c>
      <c r="I126" s="313">
        <v>2</v>
      </c>
      <c r="J126" s="294"/>
    </row>
    <row r="127" spans="1:10">
      <c r="A127" s="311" t="s">
        <v>29</v>
      </c>
      <c r="B127" s="311" t="s">
        <v>307</v>
      </c>
      <c r="C127" s="308">
        <v>0</v>
      </c>
      <c r="D127" s="309">
        <v>0</v>
      </c>
      <c r="E127" s="307">
        <v>0</v>
      </c>
      <c r="F127" s="307">
        <v>0</v>
      </c>
      <c r="G127" s="307">
        <v>0</v>
      </c>
      <c r="H127" s="307">
        <v>0</v>
      </c>
      <c r="I127" s="312">
        <v>0</v>
      </c>
      <c r="J127" s="294"/>
    </row>
    <row r="128" spans="1:10">
      <c r="A128" s="311" t="s">
        <v>29</v>
      </c>
      <c r="B128" s="311" t="s">
        <v>308</v>
      </c>
      <c r="C128" s="308">
        <v>0</v>
      </c>
      <c r="D128" s="309">
        <v>0</v>
      </c>
      <c r="E128" s="307">
        <v>0</v>
      </c>
      <c r="F128" s="307">
        <v>0</v>
      </c>
      <c r="G128" s="307">
        <v>0</v>
      </c>
      <c r="H128" s="307">
        <v>0</v>
      </c>
      <c r="I128" s="312">
        <v>0</v>
      </c>
      <c r="J128" s="294"/>
    </row>
    <row r="129" spans="1:10">
      <c r="A129" s="311" t="s">
        <v>29</v>
      </c>
      <c r="B129" s="311" t="s">
        <v>184</v>
      </c>
      <c r="C129" s="308">
        <v>25</v>
      </c>
      <c r="D129" s="309">
        <v>0</v>
      </c>
      <c r="E129" s="307">
        <v>0</v>
      </c>
      <c r="F129" s="307">
        <v>0</v>
      </c>
      <c r="G129" s="307">
        <v>0</v>
      </c>
      <c r="H129" s="307">
        <v>0</v>
      </c>
      <c r="I129" s="308">
        <v>1</v>
      </c>
      <c r="J129" s="294"/>
    </row>
    <row r="130" spans="1:10">
      <c r="A130" s="311" t="s">
        <v>29</v>
      </c>
      <c r="B130" s="311" t="s">
        <v>309</v>
      </c>
      <c r="C130" s="308">
        <v>5</v>
      </c>
      <c r="D130" s="309">
        <v>0</v>
      </c>
      <c r="E130" s="307">
        <v>0</v>
      </c>
      <c r="F130" s="307">
        <v>0</v>
      </c>
      <c r="G130" s="307">
        <v>0</v>
      </c>
      <c r="H130" s="307">
        <v>0</v>
      </c>
      <c r="I130" s="308">
        <v>1</v>
      </c>
      <c r="J130" s="294"/>
    </row>
    <row r="131" spans="1:10">
      <c r="A131" s="311" t="s">
        <v>29</v>
      </c>
      <c r="B131" s="311" t="s">
        <v>310</v>
      </c>
      <c r="C131" s="308">
        <v>0</v>
      </c>
      <c r="D131" s="309">
        <v>1</v>
      </c>
      <c r="E131" s="307">
        <v>1</v>
      </c>
      <c r="F131" s="307">
        <v>0</v>
      </c>
      <c r="G131" s="307">
        <v>0</v>
      </c>
      <c r="H131" s="307">
        <v>0</v>
      </c>
      <c r="I131" s="313">
        <v>2</v>
      </c>
      <c r="J131" s="294"/>
    </row>
    <row r="132" spans="1:10">
      <c r="A132" s="311" t="s">
        <v>29</v>
      </c>
      <c r="B132" s="311" t="s">
        <v>311</v>
      </c>
      <c r="C132" s="308">
        <v>0</v>
      </c>
      <c r="D132" s="309">
        <v>0</v>
      </c>
      <c r="E132" s="307">
        <v>0</v>
      </c>
      <c r="F132" s="307">
        <v>0</v>
      </c>
      <c r="G132" s="307">
        <v>0</v>
      </c>
      <c r="H132" s="307">
        <v>0</v>
      </c>
      <c r="I132" s="312">
        <v>0</v>
      </c>
      <c r="J132" s="294"/>
    </row>
    <row r="133" spans="1:10">
      <c r="A133" s="311" t="s">
        <v>29</v>
      </c>
      <c r="B133" s="311" t="s">
        <v>312</v>
      </c>
      <c r="C133" s="308">
        <v>1</v>
      </c>
      <c r="D133" s="309">
        <v>0</v>
      </c>
      <c r="E133" s="307">
        <v>0</v>
      </c>
      <c r="F133" s="307">
        <v>0</v>
      </c>
      <c r="G133" s="307">
        <v>0</v>
      </c>
      <c r="H133" s="307">
        <v>0</v>
      </c>
      <c r="I133" s="308">
        <v>1</v>
      </c>
      <c r="J133" s="294"/>
    </row>
    <row r="134" spans="1:10">
      <c r="A134" s="311" t="s">
        <v>29</v>
      </c>
      <c r="B134" s="311" t="s">
        <v>247</v>
      </c>
      <c r="C134" s="308">
        <v>5</v>
      </c>
      <c r="D134" s="309">
        <v>0</v>
      </c>
      <c r="E134" s="307">
        <v>0</v>
      </c>
      <c r="F134" s="307">
        <v>0</v>
      </c>
      <c r="G134" s="307">
        <v>0</v>
      </c>
      <c r="H134" s="307">
        <v>0</v>
      </c>
      <c r="I134" s="308">
        <v>1</v>
      </c>
      <c r="J134" s="294"/>
    </row>
    <row r="135" spans="1:10">
      <c r="A135" s="311" t="s">
        <v>29</v>
      </c>
      <c r="B135" s="311" t="s">
        <v>178</v>
      </c>
      <c r="C135" s="308">
        <v>13</v>
      </c>
      <c r="D135" s="309">
        <v>0</v>
      </c>
      <c r="E135" s="307">
        <v>0</v>
      </c>
      <c r="F135" s="307">
        <v>0</v>
      </c>
      <c r="G135" s="307">
        <v>0</v>
      </c>
      <c r="H135" s="307">
        <v>0</v>
      </c>
      <c r="I135" s="308">
        <v>1</v>
      </c>
      <c r="J135" s="294"/>
    </row>
    <row r="136" spans="1:10">
      <c r="A136" s="311" t="s">
        <v>29</v>
      </c>
      <c r="B136" s="311" t="s">
        <v>313</v>
      </c>
      <c r="C136" s="308">
        <v>2</v>
      </c>
      <c r="D136" s="309">
        <v>0</v>
      </c>
      <c r="E136" s="307">
        <v>0</v>
      </c>
      <c r="F136" s="307">
        <v>0</v>
      </c>
      <c r="G136" s="307">
        <v>0</v>
      </c>
      <c r="H136" s="307">
        <v>0</v>
      </c>
      <c r="I136" s="308">
        <v>1</v>
      </c>
      <c r="J136" s="294"/>
    </row>
    <row r="137" spans="1:10">
      <c r="A137" s="311" t="s">
        <v>29</v>
      </c>
      <c r="B137" s="311" t="s">
        <v>314</v>
      </c>
      <c r="C137" s="308">
        <v>2</v>
      </c>
      <c r="D137" s="309">
        <v>0</v>
      </c>
      <c r="E137" s="307">
        <v>0</v>
      </c>
      <c r="F137" s="307">
        <v>0</v>
      </c>
      <c r="G137" s="307">
        <v>0</v>
      </c>
      <c r="H137" s="307">
        <v>0</v>
      </c>
      <c r="I137" s="308">
        <v>1</v>
      </c>
      <c r="J137" s="294"/>
    </row>
    <row r="138" spans="1:10">
      <c r="A138" s="311" t="s">
        <v>29</v>
      </c>
      <c r="B138" s="311" t="s">
        <v>176</v>
      </c>
      <c r="C138" s="308">
        <v>28</v>
      </c>
      <c r="D138" s="309">
        <v>0</v>
      </c>
      <c r="E138" s="307">
        <v>0</v>
      </c>
      <c r="F138" s="307">
        <v>0</v>
      </c>
      <c r="G138" s="307">
        <v>0</v>
      </c>
      <c r="H138" s="307">
        <v>0</v>
      </c>
      <c r="I138" s="308">
        <v>1</v>
      </c>
      <c r="J138" s="294"/>
    </row>
    <row r="139" spans="1:10">
      <c r="A139" s="311" t="s">
        <v>29</v>
      </c>
      <c r="B139" s="311" t="s">
        <v>315</v>
      </c>
      <c r="C139" s="308">
        <v>10</v>
      </c>
      <c r="D139" s="309">
        <v>0</v>
      </c>
      <c r="E139" s="307">
        <v>0</v>
      </c>
      <c r="F139" s="307">
        <v>0</v>
      </c>
      <c r="G139" s="307">
        <v>0</v>
      </c>
      <c r="H139" s="307">
        <v>0</v>
      </c>
      <c r="I139" s="308">
        <v>1</v>
      </c>
      <c r="J139" s="294"/>
    </row>
    <row r="140" spans="1:10">
      <c r="A140" s="311" t="s">
        <v>29</v>
      </c>
      <c r="B140" s="311" t="s">
        <v>316</v>
      </c>
      <c r="C140" s="308">
        <v>1</v>
      </c>
      <c r="D140" s="309">
        <v>0</v>
      </c>
      <c r="E140" s="307">
        <v>0</v>
      </c>
      <c r="F140" s="307">
        <v>0</v>
      </c>
      <c r="G140" s="307">
        <v>0</v>
      </c>
      <c r="H140" s="307">
        <v>0</v>
      </c>
      <c r="I140" s="308">
        <v>1</v>
      </c>
      <c r="J140" s="294"/>
    </row>
    <row r="141" spans="1:10">
      <c r="A141" s="311" t="s">
        <v>33</v>
      </c>
      <c r="B141" s="311" t="s">
        <v>148</v>
      </c>
      <c r="C141" s="308">
        <v>2</v>
      </c>
      <c r="D141" s="309">
        <v>0</v>
      </c>
      <c r="E141" s="307">
        <v>0</v>
      </c>
      <c r="F141" s="307">
        <v>0</v>
      </c>
      <c r="G141" s="307">
        <v>0</v>
      </c>
      <c r="H141" s="307">
        <v>0</v>
      </c>
      <c r="I141" s="308">
        <v>1</v>
      </c>
      <c r="J141" s="294"/>
    </row>
    <row r="142" spans="1:10">
      <c r="A142" s="311" t="s">
        <v>33</v>
      </c>
      <c r="B142" s="311" t="s">
        <v>175</v>
      </c>
      <c r="C142" s="308">
        <v>5</v>
      </c>
      <c r="D142" s="309">
        <v>0</v>
      </c>
      <c r="E142" s="307">
        <v>0</v>
      </c>
      <c r="F142" s="307">
        <v>0</v>
      </c>
      <c r="G142" s="307">
        <v>0</v>
      </c>
      <c r="H142" s="307">
        <v>0</v>
      </c>
      <c r="I142" s="308">
        <v>1</v>
      </c>
      <c r="J142" s="294"/>
    </row>
    <row r="143" spans="1:10">
      <c r="A143" s="311" t="s">
        <v>33</v>
      </c>
      <c r="B143" s="311" t="s">
        <v>317</v>
      </c>
      <c r="C143" s="308">
        <v>3</v>
      </c>
      <c r="D143" s="309">
        <v>1</v>
      </c>
      <c r="E143" s="307">
        <v>0</v>
      </c>
      <c r="F143" s="307">
        <v>0</v>
      </c>
      <c r="G143" s="307">
        <v>1</v>
      </c>
      <c r="H143" s="307">
        <v>0</v>
      </c>
      <c r="I143" s="310">
        <v>3</v>
      </c>
      <c r="J143" s="294"/>
    </row>
    <row r="144" spans="1:10">
      <c r="A144" s="311" t="s">
        <v>33</v>
      </c>
      <c r="B144" s="311" t="s">
        <v>318</v>
      </c>
      <c r="C144" s="308">
        <v>2</v>
      </c>
      <c r="D144" s="309">
        <v>0</v>
      </c>
      <c r="E144" s="307">
        <v>0</v>
      </c>
      <c r="F144" s="307">
        <v>0</v>
      </c>
      <c r="G144" s="307">
        <v>0</v>
      </c>
      <c r="H144" s="307">
        <v>0</v>
      </c>
      <c r="I144" s="308">
        <v>1</v>
      </c>
      <c r="J144" s="294"/>
    </row>
    <row r="145" spans="1:10">
      <c r="A145" s="311" t="s">
        <v>33</v>
      </c>
      <c r="B145" s="311" t="s">
        <v>33</v>
      </c>
      <c r="C145" s="308">
        <v>2</v>
      </c>
      <c r="D145" s="309">
        <v>0</v>
      </c>
      <c r="E145" s="307">
        <v>0</v>
      </c>
      <c r="F145" s="307">
        <v>0</v>
      </c>
      <c r="G145" s="307">
        <v>0</v>
      </c>
      <c r="H145" s="307">
        <v>0</v>
      </c>
      <c r="I145" s="308">
        <v>1</v>
      </c>
      <c r="J145" s="294"/>
    </row>
    <row r="146" spans="1:10">
      <c r="A146" s="311" t="s">
        <v>58</v>
      </c>
      <c r="B146" s="311" t="s">
        <v>58</v>
      </c>
      <c r="C146" s="308">
        <v>2</v>
      </c>
      <c r="D146" s="309">
        <v>0</v>
      </c>
      <c r="E146" s="307">
        <v>0</v>
      </c>
      <c r="F146" s="307">
        <v>0</v>
      </c>
      <c r="G146" s="307">
        <v>0</v>
      </c>
      <c r="H146" s="307">
        <v>0</v>
      </c>
      <c r="I146" s="308">
        <v>1</v>
      </c>
      <c r="J146" s="294"/>
    </row>
    <row r="147" spans="1:10">
      <c r="A147" s="311" t="s">
        <v>58</v>
      </c>
      <c r="B147" s="311" t="s">
        <v>171</v>
      </c>
      <c r="C147" s="308">
        <v>2</v>
      </c>
      <c r="D147" s="309">
        <v>0</v>
      </c>
      <c r="E147" s="307">
        <v>0</v>
      </c>
      <c r="F147" s="307">
        <v>0</v>
      </c>
      <c r="G147" s="307">
        <v>0</v>
      </c>
      <c r="H147" s="307">
        <v>0</v>
      </c>
      <c r="I147" s="308">
        <v>1</v>
      </c>
      <c r="J147" s="294"/>
    </row>
    <row r="148" spans="1:10">
      <c r="A148" s="311" t="s">
        <v>58</v>
      </c>
      <c r="B148" s="311" t="s">
        <v>319</v>
      </c>
      <c r="C148" s="308">
        <v>2</v>
      </c>
      <c r="D148" s="309">
        <v>0</v>
      </c>
      <c r="E148" s="307">
        <v>0</v>
      </c>
      <c r="F148" s="307">
        <v>0</v>
      </c>
      <c r="G148" s="307">
        <v>0</v>
      </c>
      <c r="H148" s="307">
        <v>0</v>
      </c>
      <c r="I148" s="308">
        <v>1</v>
      </c>
      <c r="J148" s="294"/>
    </row>
    <row r="149" spans="1:10">
      <c r="A149" s="311" t="s">
        <v>58</v>
      </c>
      <c r="B149" s="311" t="s">
        <v>194</v>
      </c>
      <c r="C149" s="308">
        <v>13</v>
      </c>
      <c r="D149" s="309">
        <v>0</v>
      </c>
      <c r="E149" s="307">
        <v>0</v>
      </c>
      <c r="F149" s="307">
        <v>0</v>
      </c>
      <c r="G149" s="307">
        <v>0</v>
      </c>
      <c r="H149" s="307">
        <v>0</v>
      </c>
      <c r="I149" s="308">
        <v>1</v>
      </c>
      <c r="J149" s="294"/>
    </row>
    <row r="150" spans="1:10">
      <c r="A150" s="311" t="s">
        <v>58</v>
      </c>
      <c r="B150" s="311" t="s">
        <v>320</v>
      </c>
      <c r="C150" s="308">
        <v>2</v>
      </c>
      <c r="D150" s="309">
        <v>0</v>
      </c>
      <c r="E150" s="307">
        <v>0</v>
      </c>
      <c r="F150" s="307">
        <v>0</v>
      </c>
      <c r="G150" s="307">
        <v>0</v>
      </c>
      <c r="H150" s="307">
        <v>0</v>
      </c>
      <c r="I150" s="308">
        <v>1</v>
      </c>
      <c r="J150" s="294"/>
    </row>
    <row r="151" spans="1:10">
      <c r="A151" s="311" t="s">
        <v>30</v>
      </c>
      <c r="B151" s="311" t="s">
        <v>30</v>
      </c>
      <c r="C151" s="308">
        <v>6</v>
      </c>
      <c r="D151" s="309">
        <v>0</v>
      </c>
      <c r="E151" s="307">
        <v>0</v>
      </c>
      <c r="F151" s="307">
        <v>0</v>
      </c>
      <c r="G151" s="307">
        <v>0</v>
      </c>
      <c r="H151" s="307">
        <v>0</v>
      </c>
      <c r="I151" s="308">
        <v>1</v>
      </c>
      <c r="J151" s="294"/>
    </row>
    <row r="152" spans="1:10">
      <c r="A152" s="311" t="s">
        <v>30</v>
      </c>
      <c r="B152" s="311" t="s">
        <v>321</v>
      </c>
      <c r="C152" s="308">
        <v>6</v>
      </c>
      <c r="D152" s="309">
        <v>0</v>
      </c>
      <c r="E152" s="307">
        <v>0</v>
      </c>
      <c r="F152" s="307">
        <v>0</v>
      </c>
      <c r="G152" s="307">
        <v>0</v>
      </c>
      <c r="H152" s="307">
        <v>0</v>
      </c>
      <c r="I152" s="308">
        <v>1</v>
      </c>
      <c r="J152" s="294"/>
    </row>
    <row r="153" spans="1:10">
      <c r="A153" s="311" t="s">
        <v>30</v>
      </c>
      <c r="B153" s="311" t="s">
        <v>187</v>
      </c>
      <c r="C153" s="308">
        <v>2</v>
      </c>
      <c r="D153" s="309">
        <v>0</v>
      </c>
      <c r="E153" s="307">
        <v>0</v>
      </c>
      <c r="F153" s="307">
        <v>0</v>
      </c>
      <c r="G153" s="307">
        <v>0</v>
      </c>
      <c r="H153" s="307">
        <v>0</v>
      </c>
      <c r="I153" s="308">
        <v>1</v>
      </c>
      <c r="J153" s="294"/>
    </row>
    <row r="154" spans="1:10">
      <c r="A154" s="311" t="s">
        <v>30</v>
      </c>
      <c r="B154" s="311" t="s">
        <v>322</v>
      </c>
      <c r="C154" s="308">
        <v>5</v>
      </c>
      <c r="D154" s="309">
        <v>0</v>
      </c>
      <c r="E154" s="307">
        <v>0</v>
      </c>
      <c r="F154" s="307">
        <v>0</v>
      </c>
      <c r="G154" s="307">
        <v>0</v>
      </c>
      <c r="H154" s="307">
        <v>0</v>
      </c>
      <c r="I154" s="308">
        <v>1</v>
      </c>
      <c r="J154" s="294"/>
    </row>
    <row r="155" spans="1:10">
      <c r="A155" s="311" t="s">
        <v>30</v>
      </c>
      <c r="B155" s="311" t="s">
        <v>323</v>
      </c>
      <c r="C155" s="308">
        <v>22</v>
      </c>
      <c r="D155" s="309">
        <v>0</v>
      </c>
      <c r="E155" s="307">
        <v>0</v>
      </c>
      <c r="F155" s="307">
        <v>0</v>
      </c>
      <c r="G155" s="307">
        <v>0</v>
      </c>
      <c r="H155" s="307">
        <v>0</v>
      </c>
      <c r="I155" s="308">
        <v>1</v>
      </c>
      <c r="J155" s="294"/>
    </row>
    <row r="156" spans="1:10">
      <c r="A156" s="311" t="s">
        <v>30</v>
      </c>
      <c r="B156" s="311" t="s">
        <v>324</v>
      </c>
      <c r="C156" s="308">
        <v>18</v>
      </c>
      <c r="D156" s="309">
        <v>0</v>
      </c>
      <c r="E156" s="307">
        <v>0</v>
      </c>
      <c r="F156" s="307">
        <v>0</v>
      </c>
      <c r="G156" s="307">
        <v>0</v>
      </c>
      <c r="H156" s="307">
        <v>0</v>
      </c>
      <c r="I156" s="308">
        <v>1</v>
      </c>
      <c r="J156" s="294"/>
    </row>
    <row r="157" spans="1:10">
      <c r="A157" s="311" t="s">
        <v>30</v>
      </c>
      <c r="B157" s="311" t="s">
        <v>325</v>
      </c>
      <c r="C157" s="308">
        <v>5</v>
      </c>
      <c r="D157" s="309">
        <v>0</v>
      </c>
      <c r="E157" s="307">
        <v>0</v>
      </c>
      <c r="F157" s="307">
        <v>0</v>
      </c>
      <c r="G157" s="307">
        <v>0</v>
      </c>
      <c r="H157" s="307">
        <v>0</v>
      </c>
      <c r="I157" s="308">
        <v>1</v>
      </c>
      <c r="J157" s="294"/>
    </row>
    <row r="158" spans="1:10">
      <c r="A158" s="311" t="s">
        <v>30</v>
      </c>
      <c r="B158" s="311" t="s">
        <v>204</v>
      </c>
      <c r="C158" s="308">
        <v>8</v>
      </c>
      <c r="D158" s="309">
        <v>0</v>
      </c>
      <c r="E158" s="307">
        <v>0</v>
      </c>
      <c r="F158" s="307">
        <v>0</v>
      </c>
      <c r="G158" s="307">
        <v>0</v>
      </c>
      <c r="H158" s="307">
        <v>0</v>
      </c>
      <c r="I158" s="308">
        <v>1</v>
      </c>
      <c r="J158" s="294"/>
    </row>
    <row r="159" spans="1:10">
      <c r="A159" s="311" t="s">
        <v>30</v>
      </c>
      <c r="B159" s="311" t="s">
        <v>246</v>
      </c>
      <c r="C159" s="308">
        <v>2</v>
      </c>
      <c r="D159" s="309">
        <v>1</v>
      </c>
      <c r="E159" s="307">
        <v>0</v>
      </c>
      <c r="F159" s="307">
        <v>1</v>
      </c>
      <c r="G159" s="307">
        <v>0</v>
      </c>
      <c r="H159" s="307">
        <v>0</v>
      </c>
      <c r="I159" s="313">
        <v>2</v>
      </c>
      <c r="J159" s="294"/>
    </row>
    <row r="160" spans="1:10">
      <c r="A160" s="311" t="s">
        <v>30</v>
      </c>
      <c r="B160" s="311" t="s">
        <v>326</v>
      </c>
      <c r="C160" s="308">
        <v>5</v>
      </c>
      <c r="D160" s="309">
        <v>0</v>
      </c>
      <c r="E160" s="307">
        <v>0</v>
      </c>
      <c r="F160" s="307">
        <v>0</v>
      </c>
      <c r="G160" s="307">
        <v>0</v>
      </c>
      <c r="H160" s="307">
        <v>0</v>
      </c>
      <c r="I160" s="308">
        <v>1</v>
      </c>
      <c r="J160" s="294"/>
    </row>
    <row r="161" spans="1:10">
      <c r="A161" s="311" t="s">
        <v>35</v>
      </c>
      <c r="B161" s="311" t="s">
        <v>35</v>
      </c>
      <c r="C161" s="308">
        <v>4</v>
      </c>
      <c r="D161" s="309">
        <v>0</v>
      </c>
      <c r="E161" s="307">
        <v>0</v>
      </c>
      <c r="F161" s="307">
        <v>0</v>
      </c>
      <c r="G161" s="307">
        <v>0</v>
      </c>
      <c r="H161" s="307">
        <v>0</v>
      </c>
      <c r="I161" s="308">
        <v>1</v>
      </c>
      <c r="J161" s="294"/>
    </row>
    <row r="162" spans="1:10">
      <c r="A162" s="311" t="s">
        <v>35</v>
      </c>
      <c r="B162" s="311" t="s">
        <v>327</v>
      </c>
      <c r="C162" s="308">
        <v>0</v>
      </c>
      <c r="D162" s="309">
        <v>0</v>
      </c>
      <c r="E162" s="307">
        <v>0</v>
      </c>
      <c r="F162" s="307">
        <v>0</v>
      </c>
      <c r="G162" s="307">
        <v>0</v>
      </c>
      <c r="H162" s="307">
        <v>0</v>
      </c>
      <c r="I162" s="312">
        <v>0</v>
      </c>
      <c r="J162" s="294"/>
    </row>
    <row r="163" spans="1:10">
      <c r="A163" s="311" t="s">
        <v>35</v>
      </c>
      <c r="B163" s="311" t="s">
        <v>328</v>
      </c>
      <c r="C163" s="308">
        <v>8</v>
      </c>
      <c r="D163" s="309">
        <v>0</v>
      </c>
      <c r="E163" s="307">
        <v>0</v>
      </c>
      <c r="F163" s="307">
        <v>0</v>
      </c>
      <c r="G163" s="307">
        <v>0</v>
      </c>
      <c r="H163" s="307">
        <v>0</v>
      </c>
      <c r="I163" s="308">
        <v>1</v>
      </c>
      <c r="J163" s="294"/>
    </row>
    <row r="164" spans="1:10">
      <c r="A164" s="311" t="s">
        <v>35</v>
      </c>
      <c r="B164" s="311" t="s">
        <v>329</v>
      </c>
      <c r="C164" s="308">
        <v>1</v>
      </c>
      <c r="D164" s="309">
        <v>0</v>
      </c>
      <c r="E164" s="307">
        <v>0</v>
      </c>
      <c r="F164" s="307">
        <v>0</v>
      </c>
      <c r="G164" s="307">
        <v>0</v>
      </c>
      <c r="H164" s="307">
        <v>0</v>
      </c>
      <c r="I164" s="308">
        <v>1</v>
      </c>
      <c r="J164" s="294"/>
    </row>
    <row r="165" spans="1:10">
      <c r="A165" s="311" t="s">
        <v>59</v>
      </c>
      <c r="B165" s="311" t="s">
        <v>274</v>
      </c>
      <c r="C165" s="308">
        <v>0</v>
      </c>
      <c r="D165" s="309">
        <v>0</v>
      </c>
      <c r="E165" s="307">
        <v>0</v>
      </c>
      <c r="F165" s="307">
        <v>0</v>
      </c>
      <c r="G165" s="307">
        <v>0</v>
      </c>
      <c r="H165" s="307">
        <v>0</v>
      </c>
      <c r="I165" s="312">
        <v>0</v>
      </c>
      <c r="J165" s="294"/>
    </row>
    <row r="166" spans="1:10">
      <c r="A166" s="311" t="s">
        <v>59</v>
      </c>
      <c r="B166" s="311" t="s">
        <v>59</v>
      </c>
      <c r="C166" s="308">
        <v>3</v>
      </c>
      <c r="D166" s="309">
        <v>1</v>
      </c>
      <c r="E166" s="307">
        <v>0</v>
      </c>
      <c r="F166" s="307">
        <v>0</v>
      </c>
      <c r="G166" s="307">
        <v>1</v>
      </c>
      <c r="H166" s="307">
        <v>0</v>
      </c>
      <c r="I166" s="310">
        <v>3</v>
      </c>
      <c r="J166" s="294"/>
    </row>
    <row r="167" spans="1:10">
      <c r="A167" s="311" t="s">
        <v>59</v>
      </c>
      <c r="B167" s="311" t="s">
        <v>191</v>
      </c>
      <c r="C167" s="308">
        <v>1</v>
      </c>
      <c r="D167" s="309">
        <v>0</v>
      </c>
      <c r="E167" s="307">
        <v>0</v>
      </c>
      <c r="F167" s="307">
        <v>0</v>
      </c>
      <c r="G167" s="307">
        <v>0</v>
      </c>
      <c r="H167" s="307">
        <v>0</v>
      </c>
      <c r="I167" s="308">
        <v>1</v>
      </c>
      <c r="J167" s="294"/>
    </row>
    <row r="168" spans="1:10">
      <c r="A168" s="311" t="s">
        <v>59</v>
      </c>
      <c r="B168" s="311" t="s">
        <v>177</v>
      </c>
      <c r="C168" s="308">
        <v>5</v>
      </c>
      <c r="D168" s="309">
        <v>0</v>
      </c>
      <c r="E168" s="307">
        <v>0</v>
      </c>
      <c r="F168" s="307">
        <v>0</v>
      </c>
      <c r="G168" s="307">
        <v>0</v>
      </c>
      <c r="H168" s="307">
        <v>0</v>
      </c>
      <c r="I168" s="308">
        <v>1</v>
      </c>
      <c r="J168" s="294"/>
    </row>
    <row r="169" spans="1:10">
      <c r="A169" s="311" t="s">
        <v>59</v>
      </c>
      <c r="B169" s="311" t="s">
        <v>195</v>
      </c>
      <c r="C169" s="308">
        <v>12</v>
      </c>
      <c r="D169" s="309">
        <v>0</v>
      </c>
      <c r="E169" s="307">
        <v>0</v>
      </c>
      <c r="F169" s="307">
        <v>0</v>
      </c>
      <c r="G169" s="307">
        <v>0</v>
      </c>
      <c r="H169" s="307">
        <v>0</v>
      </c>
      <c r="I169" s="308">
        <v>1</v>
      </c>
      <c r="J169" s="294"/>
    </row>
    <row r="170" spans="1:10">
      <c r="A170" s="311" t="s">
        <v>59</v>
      </c>
      <c r="B170" s="311" t="s">
        <v>179</v>
      </c>
      <c r="C170" s="308">
        <v>12</v>
      </c>
      <c r="D170" s="309">
        <v>0</v>
      </c>
      <c r="E170" s="307">
        <v>0</v>
      </c>
      <c r="F170" s="307">
        <v>0</v>
      </c>
      <c r="G170" s="307">
        <v>0</v>
      </c>
      <c r="H170" s="307">
        <v>0</v>
      </c>
      <c r="I170" s="308">
        <v>1</v>
      </c>
      <c r="J170" s="294"/>
    </row>
    <row r="171" spans="1:10">
      <c r="A171" s="311" t="s">
        <v>59</v>
      </c>
      <c r="B171" s="311" t="s">
        <v>196</v>
      </c>
      <c r="C171" s="308">
        <v>0</v>
      </c>
      <c r="D171" s="309">
        <v>0</v>
      </c>
      <c r="E171" s="307">
        <v>0</v>
      </c>
      <c r="F171" s="307">
        <v>0</v>
      </c>
      <c r="G171" s="307">
        <v>0</v>
      </c>
      <c r="H171" s="307">
        <v>0</v>
      </c>
      <c r="I171" s="312">
        <v>0</v>
      </c>
      <c r="J171" s="294"/>
    </row>
    <row r="172" spans="1:10">
      <c r="A172" s="311" t="s">
        <v>59</v>
      </c>
      <c r="B172" s="311" t="s">
        <v>330</v>
      </c>
      <c r="C172" s="308">
        <v>2</v>
      </c>
      <c r="D172" s="309">
        <v>0</v>
      </c>
      <c r="E172" s="307">
        <v>0</v>
      </c>
      <c r="F172" s="307">
        <v>0</v>
      </c>
      <c r="G172" s="307">
        <v>0</v>
      </c>
      <c r="H172" s="307">
        <v>0</v>
      </c>
      <c r="I172" s="308">
        <v>1</v>
      </c>
      <c r="J172" s="294"/>
    </row>
    <row r="173" spans="1:10">
      <c r="A173" s="311" t="s">
        <v>60</v>
      </c>
      <c r="B173" s="311" t="s">
        <v>331</v>
      </c>
      <c r="C173" s="308">
        <v>2</v>
      </c>
      <c r="D173" s="309">
        <v>0</v>
      </c>
      <c r="E173" s="307">
        <v>0</v>
      </c>
      <c r="F173" s="307">
        <v>0</v>
      </c>
      <c r="G173" s="307">
        <v>0</v>
      </c>
      <c r="H173" s="307">
        <v>0</v>
      </c>
      <c r="I173" s="308">
        <v>1</v>
      </c>
      <c r="J173" s="294"/>
    </row>
    <row r="174" spans="1:10">
      <c r="A174" s="311" t="s">
        <v>60</v>
      </c>
      <c r="B174" s="311" t="s">
        <v>332</v>
      </c>
      <c r="C174" s="308">
        <v>1</v>
      </c>
      <c r="D174" s="309">
        <v>0</v>
      </c>
      <c r="E174" s="307">
        <v>0</v>
      </c>
      <c r="F174" s="307">
        <v>0</v>
      </c>
      <c r="G174" s="307">
        <v>0</v>
      </c>
      <c r="H174" s="307">
        <v>0</v>
      </c>
      <c r="I174" s="308">
        <v>1</v>
      </c>
      <c r="J174" s="294"/>
    </row>
    <row r="175" spans="1:10">
      <c r="A175" s="311" t="s">
        <v>60</v>
      </c>
      <c r="B175" s="311" t="s">
        <v>333</v>
      </c>
      <c r="C175" s="308">
        <v>0</v>
      </c>
      <c r="D175" s="309">
        <v>0</v>
      </c>
      <c r="E175" s="307">
        <v>0</v>
      </c>
      <c r="F175" s="307">
        <v>0</v>
      </c>
      <c r="G175" s="307">
        <v>0</v>
      </c>
      <c r="H175" s="307">
        <v>0</v>
      </c>
      <c r="I175" s="312">
        <v>0</v>
      </c>
      <c r="J175" s="294"/>
    </row>
    <row r="176" spans="1:10">
      <c r="A176" s="311" t="s">
        <v>60</v>
      </c>
      <c r="B176" s="311" t="s">
        <v>60</v>
      </c>
      <c r="C176" s="308">
        <v>2</v>
      </c>
      <c r="D176" s="309">
        <v>0</v>
      </c>
      <c r="E176" s="307">
        <v>0</v>
      </c>
      <c r="F176" s="307">
        <v>0</v>
      </c>
      <c r="G176" s="307">
        <v>0</v>
      </c>
      <c r="H176" s="307">
        <v>0</v>
      </c>
      <c r="I176" s="308">
        <v>1</v>
      </c>
      <c r="J176" s="294"/>
    </row>
    <row r="177" spans="1:10">
      <c r="A177" s="311" t="s">
        <v>60</v>
      </c>
      <c r="B177" s="311" t="s">
        <v>334</v>
      </c>
      <c r="C177" s="308">
        <v>7</v>
      </c>
      <c r="D177" s="309">
        <v>0</v>
      </c>
      <c r="E177" s="307">
        <v>0</v>
      </c>
      <c r="F177" s="307">
        <v>0</v>
      </c>
      <c r="G177" s="307">
        <v>0</v>
      </c>
      <c r="H177" s="307">
        <v>0</v>
      </c>
      <c r="I177" s="308">
        <v>1</v>
      </c>
      <c r="J177" s="294"/>
    </row>
    <row r="178" spans="1:10">
      <c r="A178" s="311" t="s">
        <v>60</v>
      </c>
      <c r="B178" s="311" t="s">
        <v>335</v>
      </c>
      <c r="C178" s="308">
        <v>5</v>
      </c>
      <c r="D178" s="309">
        <v>0</v>
      </c>
      <c r="E178" s="307">
        <v>0</v>
      </c>
      <c r="F178" s="307">
        <v>0</v>
      </c>
      <c r="G178" s="307">
        <v>0</v>
      </c>
      <c r="H178" s="307">
        <v>0</v>
      </c>
      <c r="I178" s="308">
        <v>1</v>
      </c>
      <c r="J178" s="294"/>
    </row>
    <row r="179" spans="1:10">
      <c r="A179" s="311" t="s">
        <v>60</v>
      </c>
      <c r="B179" s="311" t="s">
        <v>336</v>
      </c>
      <c r="C179" s="308">
        <v>2</v>
      </c>
      <c r="D179" s="309">
        <v>0</v>
      </c>
      <c r="E179" s="307">
        <v>0</v>
      </c>
      <c r="F179" s="307">
        <v>0</v>
      </c>
      <c r="G179" s="307">
        <v>0</v>
      </c>
      <c r="H179" s="307">
        <v>0</v>
      </c>
      <c r="I179" s="308">
        <v>1</v>
      </c>
      <c r="J179" s="294"/>
    </row>
    <row r="180" spans="1:10">
      <c r="A180" s="311" t="s">
        <v>60</v>
      </c>
      <c r="B180" s="311" t="s">
        <v>337</v>
      </c>
      <c r="C180" s="308">
        <v>0</v>
      </c>
      <c r="D180" s="309">
        <v>0</v>
      </c>
      <c r="E180" s="307">
        <v>0</v>
      </c>
      <c r="F180" s="307">
        <v>0</v>
      </c>
      <c r="G180" s="307">
        <v>0</v>
      </c>
      <c r="H180" s="307">
        <v>0</v>
      </c>
      <c r="I180" s="312">
        <v>0</v>
      </c>
      <c r="J180" s="294"/>
    </row>
    <row r="181" spans="1:10">
      <c r="A181" s="311" t="s">
        <v>61</v>
      </c>
      <c r="B181" s="311" t="s">
        <v>61</v>
      </c>
      <c r="C181" s="308">
        <v>18</v>
      </c>
      <c r="D181" s="309">
        <v>1</v>
      </c>
      <c r="E181" s="307">
        <v>0</v>
      </c>
      <c r="F181" s="307">
        <v>1</v>
      </c>
      <c r="G181" s="307">
        <v>0</v>
      </c>
      <c r="H181" s="307">
        <v>0</v>
      </c>
      <c r="I181" s="313">
        <v>2</v>
      </c>
      <c r="J181" s="294"/>
    </row>
    <row r="182" spans="1:10">
      <c r="A182" s="311" t="s">
        <v>61</v>
      </c>
      <c r="B182" s="311" t="s">
        <v>338</v>
      </c>
      <c r="C182" s="308">
        <v>0</v>
      </c>
      <c r="D182" s="309">
        <v>0</v>
      </c>
      <c r="E182" s="307">
        <v>0</v>
      </c>
      <c r="F182" s="307">
        <v>0</v>
      </c>
      <c r="G182" s="307">
        <v>0</v>
      </c>
      <c r="H182" s="307">
        <v>0</v>
      </c>
      <c r="I182" s="312">
        <v>0</v>
      </c>
      <c r="J182" s="294"/>
    </row>
    <row r="183" spans="1:10">
      <c r="A183" s="311" t="s">
        <v>61</v>
      </c>
      <c r="B183" s="311" t="s">
        <v>192</v>
      </c>
      <c r="C183" s="308">
        <v>5</v>
      </c>
      <c r="D183" s="309">
        <v>0</v>
      </c>
      <c r="E183" s="307">
        <v>0</v>
      </c>
      <c r="F183" s="307">
        <v>0</v>
      </c>
      <c r="G183" s="307">
        <v>0</v>
      </c>
      <c r="H183" s="307">
        <v>0</v>
      </c>
      <c r="I183" s="308">
        <v>1</v>
      </c>
      <c r="J183" s="294"/>
    </row>
    <row r="184" spans="1:10">
      <c r="A184" s="311" t="s">
        <v>61</v>
      </c>
      <c r="B184" s="311" t="s">
        <v>339</v>
      </c>
      <c r="C184" s="308">
        <v>8</v>
      </c>
      <c r="D184" s="309">
        <v>0</v>
      </c>
      <c r="E184" s="307">
        <v>0</v>
      </c>
      <c r="F184" s="307">
        <v>0</v>
      </c>
      <c r="G184" s="307">
        <v>0</v>
      </c>
      <c r="H184" s="307">
        <v>0</v>
      </c>
      <c r="I184" s="308">
        <v>1</v>
      </c>
      <c r="J184" s="294"/>
    </row>
    <row r="185" spans="1:10">
      <c r="A185" s="311" t="s">
        <v>61</v>
      </c>
      <c r="B185" s="311" t="s">
        <v>340</v>
      </c>
      <c r="C185" s="308">
        <v>15</v>
      </c>
      <c r="D185" s="309">
        <v>0</v>
      </c>
      <c r="E185" s="307">
        <v>0</v>
      </c>
      <c r="F185" s="307">
        <v>0</v>
      </c>
      <c r="G185" s="307">
        <v>0</v>
      </c>
      <c r="H185" s="307">
        <v>0</v>
      </c>
      <c r="I185" s="308">
        <v>1</v>
      </c>
      <c r="J185" s="294"/>
    </row>
    <row r="186" spans="1:10">
      <c r="A186" s="311" t="s">
        <v>61</v>
      </c>
      <c r="B186" s="311" t="s">
        <v>341</v>
      </c>
      <c r="C186" s="308">
        <v>9</v>
      </c>
      <c r="D186" s="309">
        <v>0</v>
      </c>
      <c r="E186" s="307">
        <v>0</v>
      </c>
      <c r="F186" s="307">
        <v>0</v>
      </c>
      <c r="G186" s="307">
        <v>0</v>
      </c>
      <c r="H186" s="307">
        <v>0</v>
      </c>
      <c r="I186" s="308">
        <v>1</v>
      </c>
      <c r="J186" s="294"/>
    </row>
    <row r="187" spans="1:10">
      <c r="A187" s="311" t="s">
        <v>62</v>
      </c>
      <c r="B187" s="311" t="s">
        <v>62</v>
      </c>
      <c r="C187" s="308">
        <v>6</v>
      </c>
      <c r="D187" s="309">
        <v>0</v>
      </c>
      <c r="E187" s="307">
        <v>0</v>
      </c>
      <c r="F187" s="307">
        <v>0</v>
      </c>
      <c r="G187" s="307">
        <v>0</v>
      </c>
      <c r="H187" s="307">
        <v>0</v>
      </c>
      <c r="I187" s="308">
        <v>1</v>
      </c>
      <c r="J187" s="294"/>
    </row>
    <row r="188" spans="1:10">
      <c r="A188" s="311" t="s">
        <v>62</v>
      </c>
      <c r="B188" s="311" t="s">
        <v>342</v>
      </c>
      <c r="C188" s="308">
        <v>2</v>
      </c>
      <c r="D188" s="309">
        <v>1</v>
      </c>
      <c r="E188" s="307">
        <v>1</v>
      </c>
      <c r="F188" s="307">
        <v>0</v>
      </c>
      <c r="G188" s="307">
        <v>0</v>
      </c>
      <c r="H188" s="307">
        <v>0</v>
      </c>
      <c r="I188" s="313">
        <v>2</v>
      </c>
      <c r="J188" s="294"/>
    </row>
    <row r="189" spans="1:10">
      <c r="A189" s="311" t="s">
        <v>62</v>
      </c>
      <c r="B189" s="311" t="s">
        <v>343</v>
      </c>
      <c r="C189" s="308">
        <v>1</v>
      </c>
      <c r="D189" s="309">
        <v>0</v>
      </c>
      <c r="E189" s="307">
        <v>0</v>
      </c>
      <c r="F189" s="307">
        <v>0</v>
      </c>
      <c r="G189" s="307">
        <v>0</v>
      </c>
      <c r="H189" s="307">
        <v>0</v>
      </c>
      <c r="I189" s="308">
        <v>1</v>
      </c>
      <c r="J189" s="294"/>
    </row>
    <row r="190" spans="1:10">
      <c r="A190" s="311" t="s">
        <v>62</v>
      </c>
      <c r="B190" s="311" t="s">
        <v>344</v>
      </c>
      <c r="C190" s="308">
        <v>24</v>
      </c>
      <c r="D190" s="309">
        <v>0</v>
      </c>
      <c r="E190" s="307">
        <v>0</v>
      </c>
      <c r="F190" s="307">
        <v>0</v>
      </c>
      <c r="G190" s="307">
        <v>0</v>
      </c>
      <c r="H190" s="307">
        <v>0</v>
      </c>
      <c r="I190" s="308">
        <v>1</v>
      </c>
      <c r="J190" s="294"/>
    </row>
    <row r="191" spans="1:10">
      <c r="A191" s="311" t="s">
        <v>63</v>
      </c>
      <c r="B191" s="311" t="s">
        <v>63</v>
      </c>
      <c r="C191" s="308">
        <v>0</v>
      </c>
      <c r="D191" s="309">
        <v>0</v>
      </c>
      <c r="E191" s="307">
        <v>0</v>
      </c>
      <c r="F191" s="307">
        <v>0</v>
      </c>
      <c r="G191" s="307">
        <v>0</v>
      </c>
      <c r="H191" s="307">
        <v>0</v>
      </c>
      <c r="I191" s="312">
        <v>0</v>
      </c>
      <c r="J191" s="294"/>
    </row>
    <row r="192" spans="1:10">
      <c r="A192" s="311" t="s">
        <v>63</v>
      </c>
      <c r="B192" s="311" t="s">
        <v>345</v>
      </c>
      <c r="C192" s="308">
        <v>32</v>
      </c>
      <c r="D192" s="309">
        <v>0</v>
      </c>
      <c r="E192" s="307">
        <v>0</v>
      </c>
      <c r="F192" s="307">
        <v>0</v>
      </c>
      <c r="G192" s="307">
        <v>0</v>
      </c>
      <c r="H192" s="307">
        <v>0</v>
      </c>
      <c r="I192" s="308">
        <v>1</v>
      </c>
      <c r="J192" s="294"/>
    </row>
    <row r="193" spans="1:10">
      <c r="A193" s="311" t="s">
        <v>63</v>
      </c>
      <c r="B193" s="311" t="s">
        <v>290</v>
      </c>
      <c r="C193" s="308">
        <v>4</v>
      </c>
      <c r="D193" s="309">
        <v>0</v>
      </c>
      <c r="E193" s="307">
        <v>0</v>
      </c>
      <c r="F193" s="307">
        <v>0</v>
      </c>
      <c r="G193" s="307">
        <v>0</v>
      </c>
      <c r="H193" s="307">
        <v>0</v>
      </c>
      <c r="I193" s="308">
        <v>1</v>
      </c>
      <c r="J193" s="294"/>
    </row>
    <row r="194" spans="1:10">
      <c r="A194" s="311" t="s">
        <v>63</v>
      </c>
      <c r="B194" s="311" t="s">
        <v>346</v>
      </c>
      <c r="C194" s="308">
        <v>0</v>
      </c>
      <c r="D194" s="309">
        <v>0</v>
      </c>
      <c r="E194" s="307">
        <v>0</v>
      </c>
      <c r="F194" s="307">
        <v>0</v>
      </c>
      <c r="G194" s="307">
        <v>0</v>
      </c>
      <c r="H194" s="307">
        <v>0</v>
      </c>
      <c r="I194" s="312">
        <v>0</v>
      </c>
      <c r="J194" s="294"/>
    </row>
    <row r="195" spans="1:10">
      <c r="A195" s="311" t="s">
        <v>63</v>
      </c>
      <c r="B195" s="311" t="s">
        <v>347</v>
      </c>
      <c r="C195" s="308">
        <v>4</v>
      </c>
      <c r="D195" s="309">
        <v>0</v>
      </c>
      <c r="E195" s="307">
        <v>0</v>
      </c>
      <c r="F195" s="307">
        <v>0</v>
      </c>
      <c r="G195" s="307">
        <v>0</v>
      </c>
      <c r="H195" s="307">
        <v>0</v>
      </c>
      <c r="I195" s="308">
        <v>1</v>
      </c>
      <c r="J195" s="294"/>
    </row>
    <row r="196" spans="1:10" ht="22.15">
      <c r="A196" s="267" t="s">
        <v>348</v>
      </c>
      <c r="B196" s="268"/>
      <c r="C196" s="269">
        <f>SUM(C3:C195)</f>
        <v>1599</v>
      </c>
      <c r="D196" s="306">
        <f>E196+F196+G196+H196</f>
        <v>14</v>
      </c>
      <c r="E196" s="270">
        <f>SUM(E3:E195)</f>
        <v>5</v>
      </c>
      <c r="F196" s="270">
        <f>SUM(F3:F195)</f>
        <v>6</v>
      </c>
      <c r="G196" s="270">
        <f>SUM(G3:G195)</f>
        <v>3</v>
      </c>
      <c r="H196" s="270">
        <f>SUM(H3:H195)</f>
        <v>0</v>
      </c>
      <c r="I196" s="282"/>
      <c r="J196" s="271"/>
    </row>
    <row r="197" spans="1:10">
      <c r="A197" s="272" t="s">
        <v>986</v>
      </c>
      <c r="B197" s="273"/>
      <c r="C197" s="362">
        <f>C196+D196</f>
        <v>1613</v>
      </c>
      <c r="D197" s="363"/>
      <c r="I197" s="280"/>
    </row>
    <row r="198" spans="1:10">
      <c r="I198" s="280"/>
    </row>
    <row r="199" spans="1:10">
      <c r="I199" s="280"/>
      <c r="J199" s="274"/>
    </row>
    <row r="200" spans="1:10">
      <c r="I200" s="280"/>
    </row>
    <row r="201" spans="1:10">
      <c r="I201" s="280"/>
    </row>
    <row r="202" spans="1:10">
      <c r="I202" s="280"/>
    </row>
    <row r="203" spans="1:10">
      <c r="A203" s="266"/>
      <c r="I203" s="280"/>
    </row>
    <row r="204" spans="1:10">
      <c r="I204" s="280"/>
    </row>
    <row r="205" spans="1:10">
      <c r="I205" s="280"/>
    </row>
    <row r="206" spans="1:10">
      <c r="I206" s="280"/>
    </row>
    <row r="207" spans="1:10">
      <c r="I207" s="280"/>
    </row>
    <row r="208" spans="1:10">
      <c r="I208" s="280"/>
    </row>
    <row r="209" spans="9:9">
      <c r="I209" s="280"/>
    </row>
    <row r="210" spans="9:9">
      <c r="I210" s="280"/>
    </row>
    <row r="211" spans="9:9">
      <c r="I211" s="280"/>
    </row>
    <row r="212" spans="9:9">
      <c r="I212" s="280"/>
    </row>
    <row r="213" spans="9:9">
      <c r="I213" s="280"/>
    </row>
    <row r="214" spans="9:9">
      <c r="I214" s="280"/>
    </row>
    <row r="215" spans="9:9">
      <c r="I215" s="280"/>
    </row>
    <row r="216" spans="9:9">
      <c r="I216" s="280"/>
    </row>
    <row r="217" spans="9:9">
      <c r="I217" s="280"/>
    </row>
    <row r="218" spans="9:9">
      <c r="I218" s="280"/>
    </row>
    <row r="219" spans="9:9">
      <c r="I219" s="280"/>
    </row>
    <row r="220" spans="9:9">
      <c r="I220" s="280"/>
    </row>
    <row r="221" spans="9:9">
      <c r="I221" s="280"/>
    </row>
    <row r="222" spans="9:9">
      <c r="I222" s="280"/>
    </row>
    <row r="223" spans="9:9">
      <c r="I223" s="280"/>
    </row>
    <row r="224" spans="9:9">
      <c r="I224" s="280"/>
    </row>
    <row r="225" spans="9:9">
      <c r="I225" s="280"/>
    </row>
  </sheetData>
  <autoFilter ref="A2:Q197">
    <filterColumn colId="8"/>
  </autoFilter>
  <mergeCells count="2">
    <mergeCell ref="K4:Q4"/>
    <mergeCell ref="C197:D197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00FF"/>
  </sheetPr>
  <dimension ref="A1:AZ801"/>
  <sheetViews>
    <sheetView workbookViewId="0">
      <selection activeCell="E17" sqref="E17"/>
    </sheetView>
  </sheetViews>
  <sheetFormatPr defaultRowHeight="21"/>
  <cols>
    <col min="1" max="1" width="24.765625" style="314" bestFit="1" customWidth="1"/>
    <col min="2" max="3" width="15.4609375" style="314" customWidth="1"/>
    <col min="4" max="51" width="5.15234375" customWidth="1"/>
  </cols>
  <sheetData>
    <row r="1" spans="1:52" ht="27">
      <c r="B1" s="349" t="s">
        <v>957</v>
      </c>
      <c r="C1" s="350"/>
      <c r="AY1" s="316"/>
    </row>
    <row r="2" spans="1:52" ht="27">
      <c r="B2" s="350"/>
      <c r="C2" s="351" t="s">
        <v>984</v>
      </c>
      <c r="AY2" s="316"/>
    </row>
    <row r="4" spans="1:52" s="314" customFormat="1" ht="19.899999999999999">
      <c r="A4" s="335" t="s">
        <v>804</v>
      </c>
      <c r="B4" s="317"/>
      <c r="C4" s="317"/>
      <c r="D4" s="335" t="s">
        <v>805</v>
      </c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36"/>
    </row>
    <row r="5" spans="1:52" s="314" customFormat="1" ht="19.899999999999999">
      <c r="A5" s="335" t="s">
        <v>9</v>
      </c>
      <c r="B5" s="335" t="s">
        <v>42</v>
      </c>
      <c r="C5" s="335" t="s">
        <v>354</v>
      </c>
      <c r="D5" s="305">
        <v>0</v>
      </c>
      <c r="E5" s="337">
        <v>1</v>
      </c>
      <c r="F5" s="337">
        <v>2</v>
      </c>
      <c r="G5" s="337">
        <v>3</v>
      </c>
      <c r="H5" s="337">
        <v>4</v>
      </c>
      <c r="I5" s="337">
        <v>5</v>
      </c>
      <c r="J5" s="337">
        <v>6</v>
      </c>
      <c r="K5" s="337">
        <v>7</v>
      </c>
      <c r="L5" s="337">
        <v>8</v>
      </c>
      <c r="M5" s="337">
        <v>9</v>
      </c>
      <c r="N5" s="337">
        <v>10</v>
      </c>
      <c r="O5" s="337">
        <v>11</v>
      </c>
      <c r="P5" s="337">
        <v>12</v>
      </c>
      <c r="Q5" s="337">
        <v>13</v>
      </c>
      <c r="R5" s="337">
        <v>14</v>
      </c>
      <c r="S5" s="337">
        <v>15</v>
      </c>
      <c r="T5" s="337">
        <v>16</v>
      </c>
      <c r="U5" s="337">
        <v>17</v>
      </c>
      <c r="V5" s="337">
        <v>18</v>
      </c>
      <c r="W5" s="337">
        <v>19</v>
      </c>
      <c r="X5" s="337">
        <v>20</v>
      </c>
      <c r="Y5" s="337">
        <v>21</v>
      </c>
      <c r="Z5" s="337">
        <v>22</v>
      </c>
      <c r="AA5" s="337">
        <v>23</v>
      </c>
      <c r="AB5" s="337">
        <v>24</v>
      </c>
      <c r="AC5" s="337">
        <v>25</v>
      </c>
      <c r="AD5" s="337">
        <v>26</v>
      </c>
      <c r="AE5" s="337">
        <v>27</v>
      </c>
      <c r="AF5" s="337">
        <v>28</v>
      </c>
      <c r="AG5" s="337">
        <v>29</v>
      </c>
      <c r="AH5" s="337">
        <v>30</v>
      </c>
      <c r="AI5" s="337">
        <v>31</v>
      </c>
      <c r="AJ5" s="337">
        <v>32</v>
      </c>
      <c r="AK5" s="337">
        <v>33</v>
      </c>
      <c r="AL5" s="337">
        <v>34</v>
      </c>
      <c r="AM5" s="337">
        <v>35</v>
      </c>
      <c r="AN5" s="337">
        <v>36</v>
      </c>
      <c r="AO5" s="337">
        <v>37</v>
      </c>
      <c r="AP5" s="337">
        <v>38</v>
      </c>
      <c r="AQ5" s="337">
        <v>39</v>
      </c>
      <c r="AR5" s="337">
        <v>40</v>
      </c>
      <c r="AS5" s="337">
        <v>41</v>
      </c>
      <c r="AT5" s="337">
        <v>42</v>
      </c>
      <c r="AU5" s="337">
        <v>43</v>
      </c>
      <c r="AV5" s="337">
        <v>44</v>
      </c>
      <c r="AW5" s="337">
        <v>45</v>
      </c>
      <c r="AX5" s="337">
        <v>46</v>
      </c>
      <c r="AY5" s="337">
        <v>47</v>
      </c>
      <c r="AZ5" s="338" t="s">
        <v>806</v>
      </c>
    </row>
    <row r="6" spans="1:52">
      <c r="A6" s="305" t="s">
        <v>23</v>
      </c>
      <c r="B6" s="305" t="s">
        <v>236</v>
      </c>
      <c r="C6" s="305" t="s">
        <v>728</v>
      </c>
      <c r="D6" s="326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327"/>
      <c r="AA6" s="327"/>
      <c r="AB6" s="327"/>
      <c r="AC6" s="327"/>
      <c r="AD6" s="327"/>
      <c r="AE6" s="327"/>
      <c r="AF6" s="327"/>
      <c r="AG6" s="327"/>
      <c r="AH6" s="327"/>
      <c r="AI6" s="327"/>
      <c r="AJ6" s="327"/>
      <c r="AK6" s="327">
        <v>1</v>
      </c>
      <c r="AL6" s="327">
        <v>1</v>
      </c>
      <c r="AM6" s="327"/>
      <c r="AN6" s="327">
        <v>1</v>
      </c>
      <c r="AO6" s="327"/>
      <c r="AP6" s="327"/>
      <c r="AQ6" s="327"/>
      <c r="AR6" s="327"/>
      <c r="AS6" s="327"/>
      <c r="AT6" s="327"/>
      <c r="AU6" s="327"/>
      <c r="AV6" s="327"/>
      <c r="AW6" s="327"/>
      <c r="AX6" s="327"/>
      <c r="AY6" s="327"/>
      <c r="AZ6" s="328">
        <v>3</v>
      </c>
    </row>
    <row r="7" spans="1:52">
      <c r="A7" s="315"/>
      <c r="B7" s="315"/>
      <c r="C7" s="318" t="s">
        <v>732</v>
      </c>
      <c r="D7" s="329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>
        <v>1</v>
      </c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1">
        <v>1</v>
      </c>
    </row>
    <row r="8" spans="1:52">
      <c r="A8" s="315"/>
      <c r="B8" s="315"/>
      <c r="C8" s="318" t="s">
        <v>792</v>
      </c>
      <c r="D8" s="329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>
        <v>1</v>
      </c>
      <c r="AP8" s="330"/>
      <c r="AQ8" s="330">
        <v>1</v>
      </c>
      <c r="AR8" s="330"/>
      <c r="AS8" s="330"/>
      <c r="AT8" s="330"/>
      <c r="AU8" s="330"/>
      <c r="AV8" s="330"/>
      <c r="AW8" s="330"/>
      <c r="AX8" s="330"/>
      <c r="AY8" s="330"/>
      <c r="AZ8" s="331">
        <v>2</v>
      </c>
    </row>
    <row r="9" spans="1:52">
      <c r="A9" s="315"/>
      <c r="B9" s="315"/>
      <c r="C9" s="318" t="s">
        <v>488</v>
      </c>
      <c r="D9" s="329"/>
      <c r="E9" s="330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>
        <v>1</v>
      </c>
      <c r="X9" s="330"/>
      <c r="Y9" s="330"/>
      <c r="Z9" s="330"/>
      <c r="AA9" s="330">
        <v>1</v>
      </c>
      <c r="AB9" s="330">
        <v>2</v>
      </c>
      <c r="AC9" s="330">
        <v>1</v>
      </c>
      <c r="AD9" s="330"/>
      <c r="AE9" s="330">
        <v>4</v>
      </c>
      <c r="AF9" s="330">
        <v>1</v>
      </c>
      <c r="AG9" s="330"/>
      <c r="AH9" s="330"/>
      <c r="AI9" s="330">
        <v>1</v>
      </c>
      <c r="AJ9" s="330"/>
      <c r="AK9" s="330"/>
      <c r="AL9" s="330"/>
      <c r="AM9" s="330"/>
      <c r="AN9" s="330"/>
      <c r="AO9" s="330"/>
      <c r="AP9" s="330"/>
      <c r="AQ9" s="330"/>
      <c r="AR9" s="330"/>
      <c r="AS9" s="330"/>
      <c r="AT9" s="330"/>
      <c r="AU9" s="330"/>
      <c r="AV9" s="330"/>
      <c r="AW9" s="330"/>
      <c r="AX9" s="330"/>
      <c r="AY9" s="330"/>
      <c r="AZ9" s="331">
        <v>11</v>
      </c>
    </row>
    <row r="10" spans="1:52">
      <c r="A10" s="315"/>
      <c r="B10" s="319" t="s">
        <v>807</v>
      </c>
      <c r="C10" s="320"/>
      <c r="D10" s="332"/>
      <c r="E10" s="333"/>
      <c r="F10" s="333"/>
      <c r="G10" s="333"/>
      <c r="H10" s="333"/>
      <c r="I10" s="333"/>
      <c r="J10" s="333"/>
      <c r="K10" s="333"/>
      <c r="L10" s="333"/>
      <c r="M10" s="333"/>
      <c r="N10" s="333"/>
      <c r="O10" s="333"/>
      <c r="P10" s="333"/>
      <c r="Q10" s="333"/>
      <c r="R10" s="333"/>
      <c r="S10" s="333"/>
      <c r="T10" s="333"/>
      <c r="U10" s="333"/>
      <c r="V10" s="333"/>
      <c r="W10" s="333">
        <v>1</v>
      </c>
      <c r="X10" s="333"/>
      <c r="Y10" s="333"/>
      <c r="Z10" s="333"/>
      <c r="AA10" s="333">
        <v>1</v>
      </c>
      <c r="AB10" s="333">
        <v>2</v>
      </c>
      <c r="AC10" s="333">
        <v>1</v>
      </c>
      <c r="AD10" s="333"/>
      <c r="AE10" s="333">
        <v>4</v>
      </c>
      <c r="AF10" s="333">
        <v>1</v>
      </c>
      <c r="AG10" s="333"/>
      <c r="AH10" s="333"/>
      <c r="AI10" s="333">
        <v>1</v>
      </c>
      <c r="AJ10" s="333"/>
      <c r="AK10" s="333">
        <v>2</v>
      </c>
      <c r="AL10" s="333">
        <v>1</v>
      </c>
      <c r="AM10" s="333"/>
      <c r="AN10" s="333">
        <v>1</v>
      </c>
      <c r="AO10" s="333">
        <v>1</v>
      </c>
      <c r="AP10" s="333"/>
      <c r="AQ10" s="333">
        <v>1</v>
      </c>
      <c r="AR10" s="333"/>
      <c r="AS10" s="333"/>
      <c r="AT10" s="333"/>
      <c r="AU10" s="333"/>
      <c r="AV10" s="333"/>
      <c r="AW10" s="333"/>
      <c r="AX10" s="333"/>
      <c r="AY10" s="333"/>
      <c r="AZ10" s="334">
        <v>17</v>
      </c>
    </row>
    <row r="11" spans="1:52">
      <c r="A11" s="315"/>
      <c r="B11" s="305" t="s">
        <v>232</v>
      </c>
      <c r="C11" s="305" t="s">
        <v>767</v>
      </c>
      <c r="D11" s="326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7"/>
      <c r="AD11" s="327"/>
      <c r="AE11" s="327"/>
      <c r="AF11" s="327"/>
      <c r="AG11" s="327"/>
      <c r="AH11" s="327"/>
      <c r="AI11" s="327"/>
      <c r="AJ11" s="327"/>
      <c r="AK11" s="327"/>
      <c r="AL11" s="327"/>
      <c r="AM11" s="327"/>
      <c r="AN11" s="327"/>
      <c r="AO11" s="327">
        <v>1</v>
      </c>
      <c r="AP11" s="327"/>
      <c r="AQ11" s="327"/>
      <c r="AR11" s="327"/>
      <c r="AS11" s="327"/>
      <c r="AT11" s="327"/>
      <c r="AU11" s="327"/>
      <c r="AV11" s="327"/>
      <c r="AW11" s="327"/>
      <c r="AX11" s="327"/>
      <c r="AY11" s="327"/>
      <c r="AZ11" s="328">
        <v>1</v>
      </c>
    </row>
    <row r="12" spans="1:52">
      <c r="A12" s="315"/>
      <c r="B12" s="315"/>
      <c r="C12" s="318" t="s">
        <v>765</v>
      </c>
      <c r="D12" s="329"/>
      <c r="E12" s="330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0"/>
      <c r="Q12" s="330"/>
      <c r="R12" s="330"/>
      <c r="S12" s="330"/>
      <c r="T12" s="330"/>
      <c r="U12" s="330"/>
      <c r="V12" s="330"/>
      <c r="W12" s="330"/>
      <c r="X12" s="330"/>
      <c r="Y12" s="330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>
        <v>1</v>
      </c>
      <c r="AO12" s="330"/>
      <c r="AP12" s="330"/>
      <c r="AQ12" s="330"/>
      <c r="AR12" s="330"/>
      <c r="AS12" s="330"/>
      <c r="AT12" s="330"/>
      <c r="AU12" s="330"/>
      <c r="AV12" s="330"/>
      <c r="AW12" s="330"/>
      <c r="AX12" s="330"/>
      <c r="AY12" s="330"/>
      <c r="AZ12" s="331">
        <v>1</v>
      </c>
    </row>
    <row r="13" spans="1:52">
      <c r="A13" s="315"/>
      <c r="B13" s="315"/>
      <c r="C13" s="318" t="s">
        <v>733</v>
      </c>
      <c r="D13" s="329"/>
      <c r="E13" s="330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30"/>
      <c r="Y13" s="330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>
        <v>1</v>
      </c>
      <c r="AJ13" s="330"/>
      <c r="AK13" s="330"/>
      <c r="AL13" s="330"/>
      <c r="AM13" s="330">
        <v>2</v>
      </c>
      <c r="AN13" s="330"/>
      <c r="AO13" s="330"/>
      <c r="AP13" s="330"/>
      <c r="AQ13" s="330"/>
      <c r="AR13" s="330"/>
      <c r="AS13" s="330"/>
      <c r="AT13" s="330"/>
      <c r="AU13" s="330"/>
      <c r="AV13" s="330"/>
      <c r="AW13" s="330"/>
      <c r="AX13" s="330"/>
      <c r="AY13" s="330"/>
      <c r="AZ13" s="331">
        <v>3</v>
      </c>
    </row>
    <row r="14" spans="1:52">
      <c r="A14" s="315"/>
      <c r="B14" s="315"/>
      <c r="C14" s="318" t="s">
        <v>571</v>
      </c>
      <c r="D14" s="329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  <c r="AA14" s="330">
        <v>1</v>
      </c>
      <c r="AB14" s="330"/>
      <c r="AC14" s="330"/>
      <c r="AD14" s="330"/>
      <c r="AE14" s="330"/>
      <c r="AF14" s="330"/>
      <c r="AG14" s="330"/>
      <c r="AH14" s="330"/>
      <c r="AI14" s="330"/>
      <c r="AJ14" s="330"/>
      <c r="AK14" s="330">
        <v>1</v>
      </c>
      <c r="AL14" s="330"/>
      <c r="AM14" s="330"/>
      <c r="AN14" s="330"/>
      <c r="AO14" s="330"/>
      <c r="AP14" s="330"/>
      <c r="AQ14" s="330"/>
      <c r="AR14" s="330"/>
      <c r="AS14" s="330"/>
      <c r="AT14" s="330"/>
      <c r="AU14" s="330"/>
      <c r="AV14" s="330"/>
      <c r="AW14" s="330"/>
      <c r="AX14" s="330"/>
      <c r="AY14" s="330"/>
      <c r="AZ14" s="331">
        <v>2</v>
      </c>
    </row>
    <row r="15" spans="1:52">
      <c r="A15" s="315"/>
      <c r="B15" s="315"/>
      <c r="C15" s="318" t="s">
        <v>276</v>
      </c>
      <c r="D15" s="329"/>
      <c r="E15" s="330"/>
      <c r="F15" s="330"/>
      <c r="G15" s="330"/>
      <c r="H15" s="330"/>
      <c r="I15" s="330"/>
      <c r="J15" s="330"/>
      <c r="K15" s="330"/>
      <c r="L15" s="330"/>
      <c r="M15" s="330"/>
      <c r="N15" s="330"/>
      <c r="O15" s="330"/>
      <c r="P15" s="330"/>
      <c r="Q15" s="330"/>
      <c r="R15" s="330"/>
      <c r="S15" s="330"/>
      <c r="T15" s="330"/>
      <c r="U15" s="330"/>
      <c r="V15" s="330"/>
      <c r="W15" s="330"/>
      <c r="X15" s="330"/>
      <c r="Y15" s="330"/>
      <c r="Z15" s="330">
        <v>1</v>
      </c>
      <c r="AA15" s="330"/>
      <c r="AB15" s="330">
        <v>1</v>
      </c>
      <c r="AC15" s="330"/>
      <c r="AD15" s="330"/>
      <c r="AE15" s="330"/>
      <c r="AF15" s="330">
        <v>1</v>
      </c>
      <c r="AG15" s="330"/>
      <c r="AH15" s="330"/>
      <c r="AI15" s="330"/>
      <c r="AJ15" s="330"/>
      <c r="AK15" s="330"/>
      <c r="AL15" s="330"/>
      <c r="AM15" s="330"/>
      <c r="AN15" s="330">
        <v>1</v>
      </c>
      <c r="AO15" s="330">
        <v>2</v>
      </c>
      <c r="AP15" s="330"/>
      <c r="AQ15" s="330"/>
      <c r="AR15" s="330"/>
      <c r="AS15" s="330"/>
      <c r="AT15" s="330"/>
      <c r="AU15" s="330"/>
      <c r="AV15" s="330"/>
      <c r="AW15" s="330"/>
      <c r="AX15" s="330"/>
      <c r="AY15" s="330"/>
      <c r="AZ15" s="331">
        <v>6</v>
      </c>
    </row>
    <row r="16" spans="1:52">
      <c r="A16" s="315"/>
      <c r="B16" s="319" t="s">
        <v>808</v>
      </c>
      <c r="C16" s="320"/>
      <c r="D16" s="332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>
        <v>1</v>
      </c>
      <c r="AA16" s="333">
        <v>1</v>
      </c>
      <c r="AB16" s="333">
        <v>1</v>
      </c>
      <c r="AC16" s="333"/>
      <c r="AD16" s="333"/>
      <c r="AE16" s="333"/>
      <c r="AF16" s="333">
        <v>1</v>
      </c>
      <c r="AG16" s="333"/>
      <c r="AH16" s="333"/>
      <c r="AI16" s="333">
        <v>1</v>
      </c>
      <c r="AJ16" s="333"/>
      <c r="AK16" s="333">
        <v>1</v>
      </c>
      <c r="AL16" s="333"/>
      <c r="AM16" s="333">
        <v>2</v>
      </c>
      <c r="AN16" s="333">
        <v>2</v>
      </c>
      <c r="AO16" s="333">
        <v>3</v>
      </c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4">
        <v>13</v>
      </c>
    </row>
    <row r="17" spans="1:52">
      <c r="A17" s="315"/>
      <c r="B17" s="305" t="s">
        <v>23</v>
      </c>
      <c r="C17" s="305" t="s">
        <v>727</v>
      </c>
      <c r="D17" s="326"/>
      <c r="E17" s="327"/>
      <c r="F17" s="327"/>
      <c r="G17" s="327"/>
      <c r="H17" s="327"/>
      <c r="I17" s="327"/>
      <c r="J17" s="327"/>
      <c r="K17" s="327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327"/>
      <c r="AA17" s="327"/>
      <c r="AB17" s="327"/>
      <c r="AC17" s="327"/>
      <c r="AD17" s="327"/>
      <c r="AE17" s="327"/>
      <c r="AF17" s="327"/>
      <c r="AG17" s="327"/>
      <c r="AH17" s="327"/>
      <c r="AI17" s="327"/>
      <c r="AJ17" s="327"/>
      <c r="AK17" s="327">
        <v>1</v>
      </c>
      <c r="AL17" s="327"/>
      <c r="AM17" s="327"/>
      <c r="AN17" s="327"/>
      <c r="AO17" s="327"/>
      <c r="AP17" s="327"/>
      <c r="AQ17" s="327"/>
      <c r="AR17" s="327"/>
      <c r="AS17" s="327"/>
      <c r="AT17" s="327"/>
      <c r="AU17" s="327"/>
      <c r="AV17" s="327"/>
      <c r="AW17" s="327"/>
      <c r="AX17" s="327"/>
      <c r="AY17" s="327"/>
      <c r="AZ17" s="328">
        <v>1</v>
      </c>
    </row>
    <row r="18" spans="1:52">
      <c r="A18" s="315"/>
      <c r="B18" s="315"/>
      <c r="C18" s="318" t="s">
        <v>512</v>
      </c>
      <c r="D18" s="329"/>
      <c r="E18" s="330"/>
      <c r="F18" s="330"/>
      <c r="G18" s="330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0"/>
      <c r="U18" s="330"/>
      <c r="V18" s="330"/>
      <c r="W18" s="330"/>
      <c r="X18" s="330"/>
      <c r="Y18" s="330">
        <v>1</v>
      </c>
      <c r="Z18" s="330"/>
      <c r="AA18" s="330"/>
      <c r="AB18" s="330"/>
      <c r="AC18" s="330"/>
      <c r="AD18" s="330"/>
      <c r="AE18" s="330"/>
      <c r="AF18" s="330"/>
      <c r="AG18" s="330"/>
      <c r="AH18" s="330"/>
      <c r="AI18" s="330"/>
      <c r="AJ18" s="330"/>
      <c r="AK18" s="330"/>
      <c r="AL18" s="330"/>
      <c r="AM18" s="330"/>
      <c r="AN18" s="330"/>
      <c r="AO18" s="330">
        <v>1</v>
      </c>
      <c r="AP18" s="330"/>
      <c r="AQ18" s="330"/>
      <c r="AR18" s="330"/>
      <c r="AS18" s="330"/>
      <c r="AT18" s="330"/>
      <c r="AU18" s="330"/>
      <c r="AV18" s="330"/>
      <c r="AW18" s="330"/>
      <c r="AX18" s="330"/>
      <c r="AY18" s="330"/>
      <c r="AZ18" s="331">
        <v>2</v>
      </c>
    </row>
    <row r="19" spans="1:52">
      <c r="A19" s="315"/>
      <c r="B19" s="315"/>
      <c r="C19" s="318" t="s">
        <v>766</v>
      </c>
      <c r="D19" s="329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330"/>
      <c r="T19" s="330"/>
      <c r="U19" s="330"/>
      <c r="V19" s="330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  <c r="AH19" s="330"/>
      <c r="AI19" s="330"/>
      <c r="AJ19" s="330"/>
      <c r="AK19" s="330"/>
      <c r="AL19" s="330"/>
      <c r="AM19" s="330"/>
      <c r="AN19" s="330"/>
      <c r="AO19" s="330">
        <v>1</v>
      </c>
      <c r="AP19" s="330"/>
      <c r="AQ19" s="330"/>
      <c r="AR19" s="330"/>
      <c r="AS19" s="330"/>
      <c r="AT19" s="330"/>
      <c r="AU19" s="330"/>
      <c r="AV19" s="330"/>
      <c r="AW19" s="330"/>
      <c r="AX19" s="330"/>
      <c r="AY19" s="330"/>
      <c r="AZ19" s="331">
        <v>1</v>
      </c>
    </row>
    <row r="20" spans="1:52">
      <c r="A20" s="315"/>
      <c r="B20" s="315"/>
      <c r="C20" s="318" t="s">
        <v>795</v>
      </c>
      <c r="D20" s="329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0"/>
      <c r="U20" s="330"/>
      <c r="V20" s="330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  <c r="AH20" s="330"/>
      <c r="AI20" s="330"/>
      <c r="AJ20" s="330"/>
      <c r="AK20" s="330"/>
      <c r="AL20" s="330"/>
      <c r="AM20" s="330"/>
      <c r="AN20" s="330"/>
      <c r="AO20" s="330"/>
      <c r="AP20" s="330"/>
      <c r="AQ20" s="330">
        <v>1</v>
      </c>
      <c r="AR20" s="330"/>
      <c r="AS20" s="330">
        <v>1</v>
      </c>
      <c r="AT20" s="330"/>
      <c r="AU20" s="330"/>
      <c r="AV20" s="330"/>
      <c r="AW20" s="330"/>
      <c r="AX20" s="330"/>
      <c r="AY20" s="330"/>
      <c r="AZ20" s="331">
        <v>2</v>
      </c>
    </row>
    <row r="21" spans="1:52">
      <c r="A21" s="315"/>
      <c r="B21" s="315"/>
      <c r="C21" s="318" t="s">
        <v>23</v>
      </c>
      <c r="D21" s="329"/>
      <c r="E21" s="330"/>
      <c r="F21" s="330">
        <v>1</v>
      </c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>
        <v>1</v>
      </c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1">
        <v>2</v>
      </c>
    </row>
    <row r="22" spans="1:52">
      <c r="A22" s="315"/>
      <c r="B22" s="315"/>
      <c r="C22" s="318" t="s">
        <v>729</v>
      </c>
      <c r="D22" s="329"/>
      <c r="E22" s="330"/>
      <c r="F22" s="330"/>
      <c r="G22" s="330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>
        <v>1</v>
      </c>
      <c r="AK22" s="330"/>
      <c r="AL22" s="330"/>
      <c r="AM22" s="330"/>
      <c r="AN22" s="330"/>
      <c r="AO22" s="330"/>
      <c r="AP22" s="330"/>
      <c r="AQ22" s="330"/>
      <c r="AR22" s="330"/>
      <c r="AS22" s="330"/>
      <c r="AT22" s="330"/>
      <c r="AU22" s="330"/>
      <c r="AV22" s="330"/>
      <c r="AW22" s="330"/>
      <c r="AX22" s="330"/>
      <c r="AY22" s="330"/>
      <c r="AZ22" s="331">
        <v>1</v>
      </c>
    </row>
    <row r="23" spans="1:52">
      <c r="A23" s="315"/>
      <c r="B23" s="315"/>
      <c r="C23" s="318" t="s">
        <v>186</v>
      </c>
      <c r="D23" s="329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>
        <v>1</v>
      </c>
      <c r="AB23" s="330"/>
      <c r="AC23" s="330"/>
      <c r="AD23" s="330"/>
      <c r="AE23" s="330"/>
      <c r="AF23" s="330"/>
      <c r="AG23" s="330"/>
      <c r="AH23" s="330"/>
      <c r="AI23" s="330"/>
      <c r="AJ23" s="330"/>
      <c r="AK23" s="330"/>
      <c r="AL23" s="330"/>
      <c r="AM23" s="330"/>
      <c r="AN23" s="330"/>
      <c r="AO23" s="330"/>
      <c r="AP23" s="330"/>
      <c r="AQ23" s="330"/>
      <c r="AR23" s="330"/>
      <c r="AS23" s="330"/>
      <c r="AT23" s="330"/>
      <c r="AU23" s="330"/>
      <c r="AV23" s="330"/>
      <c r="AW23" s="330"/>
      <c r="AX23" s="330"/>
      <c r="AY23" s="330"/>
      <c r="AZ23" s="331">
        <v>1</v>
      </c>
    </row>
    <row r="24" spans="1:52">
      <c r="A24" s="315"/>
      <c r="B24" s="315"/>
      <c r="C24" s="318" t="s">
        <v>750</v>
      </c>
      <c r="D24" s="329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0"/>
      <c r="AG24" s="330"/>
      <c r="AH24" s="330"/>
      <c r="AI24" s="330"/>
      <c r="AJ24" s="330"/>
      <c r="AK24" s="330"/>
      <c r="AL24" s="330"/>
      <c r="AM24" s="330">
        <v>1</v>
      </c>
      <c r="AN24" s="330"/>
      <c r="AO24" s="330"/>
      <c r="AP24" s="330"/>
      <c r="AQ24" s="330"/>
      <c r="AR24" s="330"/>
      <c r="AS24" s="330"/>
      <c r="AT24" s="330"/>
      <c r="AU24" s="330"/>
      <c r="AV24" s="330"/>
      <c r="AW24" s="330"/>
      <c r="AX24" s="330"/>
      <c r="AY24" s="330"/>
      <c r="AZ24" s="331">
        <v>1</v>
      </c>
    </row>
    <row r="25" spans="1:52">
      <c r="A25" s="315"/>
      <c r="B25" s="319" t="s">
        <v>809</v>
      </c>
      <c r="C25" s="320"/>
      <c r="D25" s="332"/>
      <c r="E25" s="333"/>
      <c r="F25" s="333">
        <v>1</v>
      </c>
      <c r="G25" s="333"/>
      <c r="H25" s="333"/>
      <c r="I25" s="333"/>
      <c r="J25" s="333"/>
      <c r="K25" s="333"/>
      <c r="L25" s="333"/>
      <c r="M25" s="333"/>
      <c r="N25" s="333"/>
      <c r="O25" s="333"/>
      <c r="P25" s="333"/>
      <c r="Q25" s="333"/>
      <c r="R25" s="333"/>
      <c r="S25" s="333"/>
      <c r="T25" s="333"/>
      <c r="U25" s="333"/>
      <c r="V25" s="333"/>
      <c r="W25" s="333"/>
      <c r="X25" s="333"/>
      <c r="Y25" s="333">
        <v>1</v>
      </c>
      <c r="Z25" s="333"/>
      <c r="AA25" s="333">
        <v>1</v>
      </c>
      <c r="AB25" s="333"/>
      <c r="AC25" s="333"/>
      <c r="AD25" s="333"/>
      <c r="AE25" s="333"/>
      <c r="AF25" s="333"/>
      <c r="AG25" s="333"/>
      <c r="AH25" s="333"/>
      <c r="AI25" s="333"/>
      <c r="AJ25" s="333">
        <v>1</v>
      </c>
      <c r="AK25" s="333">
        <v>1</v>
      </c>
      <c r="AL25" s="333"/>
      <c r="AM25" s="333">
        <v>1</v>
      </c>
      <c r="AN25" s="333">
        <v>1</v>
      </c>
      <c r="AO25" s="333">
        <v>2</v>
      </c>
      <c r="AP25" s="333"/>
      <c r="AQ25" s="333">
        <v>1</v>
      </c>
      <c r="AR25" s="333"/>
      <c r="AS25" s="333">
        <v>1</v>
      </c>
      <c r="AT25" s="333"/>
      <c r="AU25" s="333"/>
      <c r="AV25" s="333"/>
      <c r="AW25" s="333"/>
      <c r="AX25" s="333"/>
      <c r="AY25" s="333"/>
      <c r="AZ25" s="334">
        <v>11</v>
      </c>
    </row>
    <row r="26" spans="1:52">
      <c r="A26" s="315"/>
      <c r="B26" s="305" t="s">
        <v>186</v>
      </c>
      <c r="C26" s="305" t="s">
        <v>684</v>
      </c>
      <c r="D26" s="326"/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27"/>
      <c r="AB26" s="327"/>
      <c r="AC26" s="327"/>
      <c r="AD26" s="327"/>
      <c r="AE26" s="327"/>
      <c r="AF26" s="327">
        <v>1</v>
      </c>
      <c r="AG26" s="327"/>
      <c r="AH26" s="327">
        <v>1</v>
      </c>
      <c r="AI26" s="327"/>
      <c r="AJ26" s="327">
        <v>1</v>
      </c>
      <c r="AK26" s="327"/>
      <c r="AL26" s="327"/>
      <c r="AM26" s="327"/>
      <c r="AN26" s="327"/>
      <c r="AO26" s="327"/>
      <c r="AP26" s="327"/>
      <c r="AQ26" s="327"/>
      <c r="AR26" s="327"/>
      <c r="AS26" s="327"/>
      <c r="AT26" s="327"/>
      <c r="AU26" s="327"/>
      <c r="AV26" s="327"/>
      <c r="AW26" s="327"/>
      <c r="AX26" s="327"/>
      <c r="AY26" s="327"/>
      <c r="AZ26" s="328">
        <v>3</v>
      </c>
    </row>
    <row r="27" spans="1:52">
      <c r="A27" s="315"/>
      <c r="B27" s="315"/>
      <c r="C27" s="318" t="s">
        <v>731</v>
      </c>
      <c r="D27" s="329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30"/>
      <c r="AA27" s="330"/>
      <c r="AB27" s="330"/>
      <c r="AC27" s="330"/>
      <c r="AD27" s="330"/>
      <c r="AE27" s="330"/>
      <c r="AF27" s="330"/>
      <c r="AG27" s="330"/>
      <c r="AH27" s="330"/>
      <c r="AI27" s="330"/>
      <c r="AJ27" s="330"/>
      <c r="AK27" s="330">
        <v>1</v>
      </c>
      <c r="AL27" s="330"/>
      <c r="AM27" s="330"/>
      <c r="AN27" s="330"/>
      <c r="AO27" s="330">
        <v>1</v>
      </c>
      <c r="AP27" s="330"/>
      <c r="AQ27" s="330">
        <v>1</v>
      </c>
      <c r="AR27" s="330">
        <v>1</v>
      </c>
      <c r="AS27" s="330"/>
      <c r="AT27" s="330"/>
      <c r="AU27" s="330"/>
      <c r="AV27" s="330">
        <v>1</v>
      </c>
      <c r="AW27" s="330"/>
      <c r="AX27" s="330"/>
      <c r="AY27" s="330"/>
      <c r="AZ27" s="331">
        <v>5</v>
      </c>
    </row>
    <row r="28" spans="1:52">
      <c r="A28" s="315"/>
      <c r="B28" s="315"/>
      <c r="C28" s="318" t="s">
        <v>694</v>
      </c>
      <c r="D28" s="329"/>
      <c r="E28" s="330"/>
      <c r="F28" s="330"/>
      <c r="G28" s="330"/>
      <c r="H28" s="330"/>
      <c r="I28" s="330"/>
      <c r="J28" s="330"/>
      <c r="K28" s="330"/>
      <c r="L28" s="330"/>
      <c r="M28" s="330"/>
      <c r="N28" s="330"/>
      <c r="O28" s="330"/>
      <c r="P28" s="330"/>
      <c r="Q28" s="330"/>
      <c r="R28" s="330"/>
      <c r="S28" s="330"/>
      <c r="T28" s="330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  <c r="AH28" s="330"/>
      <c r="AI28" s="330">
        <v>1</v>
      </c>
      <c r="AJ28" s="330"/>
      <c r="AK28" s="330"/>
      <c r="AL28" s="330"/>
      <c r="AM28" s="330"/>
      <c r="AN28" s="330"/>
      <c r="AO28" s="330"/>
      <c r="AP28" s="330"/>
      <c r="AQ28" s="330"/>
      <c r="AR28" s="330"/>
      <c r="AS28" s="330"/>
      <c r="AT28" s="330"/>
      <c r="AU28" s="330"/>
      <c r="AV28" s="330"/>
      <c r="AW28" s="330"/>
      <c r="AX28" s="330"/>
      <c r="AY28" s="330"/>
      <c r="AZ28" s="331">
        <v>1</v>
      </c>
    </row>
    <row r="29" spans="1:52">
      <c r="A29" s="315"/>
      <c r="B29" s="315"/>
      <c r="C29" s="318" t="s">
        <v>433</v>
      </c>
      <c r="D29" s="329"/>
      <c r="E29" s="330"/>
      <c r="F29" s="330"/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0">
        <v>1</v>
      </c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330"/>
      <c r="AI29" s="330"/>
      <c r="AJ29" s="330"/>
      <c r="AK29" s="330"/>
      <c r="AL29" s="330"/>
      <c r="AM29" s="330"/>
      <c r="AN29" s="330"/>
      <c r="AO29" s="330"/>
      <c r="AP29" s="330"/>
      <c r="AQ29" s="330"/>
      <c r="AR29" s="330"/>
      <c r="AS29" s="330"/>
      <c r="AT29" s="330"/>
      <c r="AU29" s="330"/>
      <c r="AV29" s="330"/>
      <c r="AW29" s="330"/>
      <c r="AX29" s="330"/>
      <c r="AY29" s="330"/>
      <c r="AZ29" s="331">
        <v>1</v>
      </c>
    </row>
    <row r="30" spans="1:52">
      <c r="A30" s="315"/>
      <c r="B30" s="319" t="s">
        <v>967</v>
      </c>
      <c r="C30" s="320"/>
      <c r="D30" s="332"/>
      <c r="E30" s="333"/>
      <c r="F30" s="333"/>
      <c r="G30" s="333"/>
      <c r="H30" s="333"/>
      <c r="I30" s="333"/>
      <c r="J30" s="333"/>
      <c r="K30" s="333"/>
      <c r="L30" s="333"/>
      <c r="M30" s="333"/>
      <c r="N30" s="333"/>
      <c r="O30" s="333"/>
      <c r="P30" s="333"/>
      <c r="Q30" s="333">
        <v>1</v>
      </c>
      <c r="R30" s="333"/>
      <c r="S30" s="333"/>
      <c r="T30" s="333"/>
      <c r="U30" s="333"/>
      <c r="V30" s="333"/>
      <c r="W30" s="333"/>
      <c r="X30" s="333"/>
      <c r="Y30" s="333"/>
      <c r="Z30" s="333"/>
      <c r="AA30" s="333"/>
      <c r="AB30" s="333"/>
      <c r="AC30" s="333"/>
      <c r="AD30" s="333"/>
      <c r="AE30" s="333"/>
      <c r="AF30" s="333">
        <v>1</v>
      </c>
      <c r="AG30" s="333"/>
      <c r="AH30" s="333">
        <v>1</v>
      </c>
      <c r="AI30" s="333">
        <v>1</v>
      </c>
      <c r="AJ30" s="333">
        <v>1</v>
      </c>
      <c r="AK30" s="333">
        <v>1</v>
      </c>
      <c r="AL30" s="333"/>
      <c r="AM30" s="333"/>
      <c r="AN30" s="333"/>
      <c r="AO30" s="333">
        <v>1</v>
      </c>
      <c r="AP30" s="333"/>
      <c r="AQ30" s="333">
        <v>1</v>
      </c>
      <c r="AR30" s="333">
        <v>1</v>
      </c>
      <c r="AS30" s="333"/>
      <c r="AT30" s="333"/>
      <c r="AU30" s="333"/>
      <c r="AV30" s="333">
        <v>1</v>
      </c>
      <c r="AW30" s="333"/>
      <c r="AX30" s="333"/>
      <c r="AY30" s="333"/>
      <c r="AZ30" s="334">
        <v>10</v>
      </c>
    </row>
    <row r="31" spans="1:52">
      <c r="A31" s="315"/>
      <c r="B31" s="305" t="s">
        <v>214</v>
      </c>
      <c r="C31" s="305" t="s">
        <v>587</v>
      </c>
      <c r="D31" s="326"/>
      <c r="E31" s="327"/>
      <c r="F31" s="327"/>
      <c r="G31" s="327"/>
      <c r="H31" s="327"/>
      <c r="I31" s="327"/>
      <c r="J31" s="327"/>
      <c r="K31" s="327"/>
      <c r="L31" s="327"/>
      <c r="M31" s="327"/>
      <c r="N31" s="327"/>
      <c r="O31" s="327"/>
      <c r="P31" s="327"/>
      <c r="Q31" s="327"/>
      <c r="R31" s="327"/>
      <c r="S31" s="327"/>
      <c r="T31" s="327"/>
      <c r="U31" s="327"/>
      <c r="V31" s="327"/>
      <c r="W31" s="327"/>
      <c r="X31" s="327"/>
      <c r="Y31" s="327"/>
      <c r="Z31" s="327"/>
      <c r="AA31" s="327"/>
      <c r="AB31" s="327"/>
      <c r="AC31" s="327"/>
      <c r="AD31" s="327"/>
      <c r="AE31" s="327"/>
      <c r="AF31" s="327"/>
      <c r="AG31" s="327">
        <v>1</v>
      </c>
      <c r="AH31" s="327"/>
      <c r="AI31" s="327"/>
      <c r="AJ31" s="327"/>
      <c r="AK31" s="327"/>
      <c r="AL31" s="327"/>
      <c r="AM31" s="327"/>
      <c r="AN31" s="327"/>
      <c r="AO31" s="327"/>
      <c r="AP31" s="327">
        <v>1</v>
      </c>
      <c r="AQ31" s="327">
        <v>1</v>
      </c>
      <c r="AR31" s="327">
        <v>1</v>
      </c>
      <c r="AS31" s="327"/>
      <c r="AT31" s="327"/>
      <c r="AU31" s="327"/>
      <c r="AV31" s="327"/>
      <c r="AW31" s="327"/>
      <c r="AX31" s="327"/>
      <c r="AY31" s="327"/>
      <c r="AZ31" s="328">
        <v>4</v>
      </c>
    </row>
    <row r="32" spans="1:52">
      <c r="A32" s="315"/>
      <c r="B32" s="315"/>
      <c r="C32" s="318" t="s">
        <v>213</v>
      </c>
      <c r="D32" s="329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>
        <v>1</v>
      </c>
      <c r="W32" s="330">
        <v>1</v>
      </c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  <c r="AI32" s="330"/>
      <c r="AJ32" s="330"/>
      <c r="AK32" s="330"/>
      <c r="AL32" s="330"/>
      <c r="AM32" s="330"/>
      <c r="AN32" s="330">
        <v>1</v>
      </c>
      <c r="AO32" s="330"/>
      <c r="AP32" s="330"/>
      <c r="AQ32" s="330"/>
      <c r="AR32" s="330"/>
      <c r="AS32" s="330"/>
      <c r="AT32" s="330"/>
      <c r="AU32" s="330"/>
      <c r="AV32" s="330"/>
      <c r="AW32" s="330"/>
      <c r="AX32" s="330"/>
      <c r="AY32" s="330"/>
      <c r="AZ32" s="331">
        <v>3</v>
      </c>
    </row>
    <row r="33" spans="1:52">
      <c r="A33" s="315"/>
      <c r="B33" s="319" t="s">
        <v>810</v>
      </c>
      <c r="C33" s="320"/>
      <c r="D33" s="332"/>
      <c r="E33" s="333"/>
      <c r="F33" s="333"/>
      <c r="G33" s="333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>
        <v>1</v>
      </c>
      <c r="W33" s="333">
        <v>1</v>
      </c>
      <c r="X33" s="333"/>
      <c r="Y33" s="333"/>
      <c r="Z33" s="333"/>
      <c r="AA33" s="333"/>
      <c r="AB33" s="333"/>
      <c r="AC33" s="333"/>
      <c r="AD33" s="333"/>
      <c r="AE33" s="333"/>
      <c r="AF33" s="333"/>
      <c r="AG33" s="333">
        <v>1</v>
      </c>
      <c r="AH33" s="333"/>
      <c r="AI33" s="333"/>
      <c r="AJ33" s="333"/>
      <c r="AK33" s="333"/>
      <c r="AL33" s="333"/>
      <c r="AM33" s="333"/>
      <c r="AN33" s="333">
        <v>1</v>
      </c>
      <c r="AO33" s="333"/>
      <c r="AP33" s="333">
        <v>1</v>
      </c>
      <c r="AQ33" s="333">
        <v>1</v>
      </c>
      <c r="AR33" s="333">
        <v>1</v>
      </c>
      <c r="AS33" s="333"/>
      <c r="AT33" s="333"/>
      <c r="AU33" s="333"/>
      <c r="AV33" s="333"/>
      <c r="AW33" s="333"/>
      <c r="AX33" s="333"/>
      <c r="AY33" s="333"/>
      <c r="AZ33" s="334">
        <v>7</v>
      </c>
    </row>
    <row r="34" spans="1:52">
      <c r="A34" s="315"/>
      <c r="B34" s="305" t="s">
        <v>188</v>
      </c>
      <c r="C34" s="305" t="s">
        <v>188</v>
      </c>
      <c r="D34" s="326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7"/>
      <c r="X34" s="327"/>
      <c r="Y34" s="327"/>
      <c r="Z34" s="327"/>
      <c r="AA34" s="327"/>
      <c r="AB34" s="327"/>
      <c r="AC34" s="327"/>
      <c r="AD34" s="327"/>
      <c r="AE34" s="327"/>
      <c r="AF34" s="327"/>
      <c r="AG34" s="327"/>
      <c r="AH34" s="327"/>
      <c r="AI34" s="327"/>
      <c r="AJ34" s="327"/>
      <c r="AK34" s="327">
        <v>1</v>
      </c>
      <c r="AL34" s="327"/>
      <c r="AM34" s="327"/>
      <c r="AN34" s="327"/>
      <c r="AO34" s="327"/>
      <c r="AP34" s="327">
        <v>1</v>
      </c>
      <c r="AQ34" s="327"/>
      <c r="AR34" s="327"/>
      <c r="AS34" s="327"/>
      <c r="AT34" s="327"/>
      <c r="AU34" s="327"/>
      <c r="AV34" s="327"/>
      <c r="AW34" s="327"/>
      <c r="AX34" s="327"/>
      <c r="AY34" s="327"/>
      <c r="AZ34" s="328">
        <v>2</v>
      </c>
    </row>
    <row r="35" spans="1:52">
      <c r="A35" s="315"/>
      <c r="B35" s="315"/>
      <c r="C35" s="318" t="s">
        <v>587</v>
      </c>
      <c r="D35" s="329"/>
      <c r="E35" s="330"/>
      <c r="F35" s="330"/>
      <c r="G35" s="330"/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>
        <v>1</v>
      </c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30">
        <v>1</v>
      </c>
      <c r="AP35" s="330"/>
      <c r="AQ35" s="330"/>
      <c r="AR35" s="330"/>
      <c r="AS35" s="330"/>
      <c r="AT35" s="330"/>
      <c r="AU35" s="330"/>
      <c r="AV35" s="330"/>
      <c r="AW35" s="330"/>
      <c r="AX35" s="330"/>
      <c r="AY35" s="330"/>
      <c r="AZ35" s="331">
        <v>2</v>
      </c>
    </row>
    <row r="36" spans="1:52">
      <c r="A36" s="315"/>
      <c r="B36" s="315"/>
      <c r="C36" s="318" t="s">
        <v>590</v>
      </c>
      <c r="D36" s="329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>
        <v>1</v>
      </c>
      <c r="AF36" s="330"/>
      <c r="AG36" s="330"/>
      <c r="AH36" s="330"/>
      <c r="AI36" s="330"/>
      <c r="AJ36" s="330"/>
      <c r="AK36" s="330"/>
      <c r="AL36" s="330"/>
      <c r="AM36" s="330">
        <v>1</v>
      </c>
      <c r="AN36" s="330"/>
      <c r="AO36" s="330"/>
      <c r="AP36" s="330"/>
      <c r="AQ36" s="330">
        <v>1</v>
      </c>
      <c r="AR36" s="330"/>
      <c r="AS36" s="330"/>
      <c r="AT36" s="330"/>
      <c r="AU36" s="330"/>
      <c r="AV36" s="330"/>
      <c r="AW36" s="330"/>
      <c r="AX36" s="330"/>
      <c r="AY36" s="330"/>
      <c r="AZ36" s="331">
        <v>3</v>
      </c>
    </row>
    <row r="37" spans="1:52">
      <c r="A37" s="315"/>
      <c r="B37" s="319" t="s">
        <v>811</v>
      </c>
      <c r="C37" s="320"/>
      <c r="D37" s="332"/>
      <c r="E37" s="333"/>
      <c r="F37" s="333"/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>
        <v>1</v>
      </c>
      <c r="AE37" s="333">
        <v>1</v>
      </c>
      <c r="AF37" s="333"/>
      <c r="AG37" s="333"/>
      <c r="AH37" s="333"/>
      <c r="AI37" s="333"/>
      <c r="AJ37" s="333"/>
      <c r="AK37" s="333">
        <v>1</v>
      </c>
      <c r="AL37" s="333"/>
      <c r="AM37" s="333">
        <v>1</v>
      </c>
      <c r="AN37" s="333"/>
      <c r="AO37" s="333">
        <v>1</v>
      </c>
      <c r="AP37" s="333">
        <v>1</v>
      </c>
      <c r="AQ37" s="333">
        <v>1</v>
      </c>
      <c r="AR37" s="333"/>
      <c r="AS37" s="333"/>
      <c r="AT37" s="333"/>
      <c r="AU37" s="333"/>
      <c r="AV37" s="333"/>
      <c r="AW37" s="333"/>
      <c r="AX37" s="333"/>
      <c r="AY37" s="333"/>
      <c r="AZ37" s="334">
        <v>7</v>
      </c>
    </row>
    <row r="38" spans="1:52">
      <c r="A38" s="315"/>
      <c r="B38" s="305" t="s">
        <v>235</v>
      </c>
      <c r="C38" s="305" t="s">
        <v>396</v>
      </c>
      <c r="D38" s="326"/>
      <c r="E38" s="327"/>
      <c r="F38" s="327"/>
      <c r="G38" s="327"/>
      <c r="H38" s="327"/>
      <c r="I38" s="327"/>
      <c r="J38" s="327">
        <v>1</v>
      </c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  <c r="AA38" s="327"/>
      <c r="AB38" s="327"/>
      <c r="AC38" s="327"/>
      <c r="AD38" s="327"/>
      <c r="AE38" s="327"/>
      <c r="AF38" s="327"/>
      <c r="AG38" s="327"/>
      <c r="AH38" s="327"/>
      <c r="AI38" s="327"/>
      <c r="AJ38" s="327"/>
      <c r="AK38" s="327"/>
      <c r="AL38" s="327"/>
      <c r="AM38" s="327"/>
      <c r="AN38" s="327"/>
      <c r="AO38" s="327"/>
      <c r="AP38" s="327"/>
      <c r="AQ38" s="327"/>
      <c r="AR38" s="327"/>
      <c r="AS38" s="327"/>
      <c r="AT38" s="327"/>
      <c r="AU38" s="327"/>
      <c r="AV38" s="327"/>
      <c r="AW38" s="327"/>
      <c r="AX38" s="327"/>
      <c r="AY38" s="327"/>
      <c r="AZ38" s="328">
        <v>1</v>
      </c>
    </row>
    <row r="39" spans="1:52">
      <c r="A39" s="315"/>
      <c r="B39" s="315"/>
      <c r="C39" s="318" t="s">
        <v>685</v>
      </c>
      <c r="D39" s="329"/>
      <c r="E39" s="330"/>
      <c r="F39" s="330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>
        <v>1</v>
      </c>
      <c r="AH39" s="330"/>
      <c r="AI39" s="330">
        <v>1</v>
      </c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T39" s="330"/>
      <c r="AU39" s="330"/>
      <c r="AV39" s="330"/>
      <c r="AW39" s="330"/>
      <c r="AX39" s="330"/>
      <c r="AY39" s="330"/>
      <c r="AZ39" s="331">
        <v>2</v>
      </c>
    </row>
    <row r="40" spans="1:52">
      <c r="A40" s="315"/>
      <c r="B40" s="319" t="s">
        <v>812</v>
      </c>
      <c r="C40" s="320"/>
      <c r="D40" s="332"/>
      <c r="E40" s="333"/>
      <c r="F40" s="333"/>
      <c r="G40" s="333"/>
      <c r="H40" s="333"/>
      <c r="I40" s="333"/>
      <c r="J40" s="333">
        <v>1</v>
      </c>
      <c r="K40" s="333"/>
      <c r="L40" s="333"/>
      <c r="M40" s="333"/>
      <c r="N40" s="333"/>
      <c r="O40" s="333"/>
      <c r="P40" s="333"/>
      <c r="Q40" s="333"/>
      <c r="R40" s="333"/>
      <c r="S40" s="333"/>
      <c r="T40" s="333"/>
      <c r="U40" s="333"/>
      <c r="V40" s="333"/>
      <c r="W40" s="333"/>
      <c r="X40" s="333"/>
      <c r="Y40" s="333"/>
      <c r="Z40" s="333"/>
      <c r="AA40" s="333"/>
      <c r="AB40" s="333"/>
      <c r="AC40" s="333"/>
      <c r="AD40" s="333"/>
      <c r="AE40" s="333"/>
      <c r="AF40" s="333"/>
      <c r="AG40" s="333">
        <v>1</v>
      </c>
      <c r="AH40" s="333"/>
      <c r="AI40" s="333">
        <v>1</v>
      </c>
      <c r="AJ40" s="333"/>
      <c r="AK40" s="333"/>
      <c r="AL40" s="333"/>
      <c r="AM40" s="333"/>
      <c r="AN40" s="333"/>
      <c r="AO40" s="333"/>
      <c r="AP40" s="333"/>
      <c r="AQ40" s="333"/>
      <c r="AR40" s="333"/>
      <c r="AS40" s="333"/>
      <c r="AT40" s="333"/>
      <c r="AU40" s="333"/>
      <c r="AV40" s="333"/>
      <c r="AW40" s="333"/>
      <c r="AX40" s="333"/>
      <c r="AY40" s="333"/>
      <c r="AZ40" s="334">
        <v>3</v>
      </c>
    </row>
    <row r="41" spans="1:52">
      <c r="A41" s="315"/>
      <c r="B41" s="305" t="s">
        <v>240</v>
      </c>
      <c r="C41" s="305" t="s">
        <v>793</v>
      </c>
      <c r="D41" s="326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  <c r="AK41" s="327"/>
      <c r="AL41" s="327"/>
      <c r="AM41" s="327"/>
      <c r="AN41" s="327"/>
      <c r="AO41" s="327"/>
      <c r="AP41" s="327">
        <v>1</v>
      </c>
      <c r="AQ41" s="327"/>
      <c r="AR41" s="327"/>
      <c r="AS41" s="327"/>
      <c r="AT41" s="327"/>
      <c r="AU41" s="327"/>
      <c r="AV41" s="327"/>
      <c r="AW41" s="327"/>
      <c r="AX41" s="327"/>
      <c r="AY41" s="327"/>
      <c r="AZ41" s="328">
        <v>1</v>
      </c>
    </row>
    <row r="42" spans="1:52">
      <c r="A42" s="315"/>
      <c r="B42" s="315"/>
      <c r="C42" s="318" t="s">
        <v>562</v>
      </c>
      <c r="D42" s="329"/>
      <c r="E42" s="330"/>
      <c r="F42" s="330"/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>
        <v>1</v>
      </c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1">
        <v>1</v>
      </c>
    </row>
    <row r="43" spans="1:52">
      <c r="A43" s="315"/>
      <c r="B43" s="319" t="s">
        <v>813</v>
      </c>
      <c r="C43" s="320"/>
      <c r="D43" s="332"/>
      <c r="E43" s="333"/>
      <c r="F43" s="333"/>
      <c r="G43" s="333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>
        <v>1</v>
      </c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  <c r="AO43" s="333"/>
      <c r="AP43" s="333">
        <v>1</v>
      </c>
      <c r="AQ43" s="333"/>
      <c r="AR43" s="333"/>
      <c r="AS43" s="333"/>
      <c r="AT43" s="333"/>
      <c r="AU43" s="333"/>
      <c r="AV43" s="333"/>
      <c r="AW43" s="333"/>
      <c r="AX43" s="333"/>
      <c r="AY43" s="333"/>
      <c r="AZ43" s="334">
        <v>2</v>
      </c>
    </row>
    <row r="44" spans="1:52">
      <c r="A44" s="315"/>
      <c r="B44" s="305" t="s">
        <v>233</v>
      </c>
      <c r="C44" s="305" t="s">
        <v>794</v>
      </c>
      <c r="D44" s="326"/>
      <c r="E44" s="327"/>
      <c r="F44" s="327"/>
      <c r="G44" s="327"/>
      <c r="H44" s="327"/>
      <c r="I44" s="327"/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>
        <v>1</v>
      </c>
      <c r="AR44" s="327"/>
      <c r="AS44" s="327"/>
      <c r="AT44" s="327"/>
      <c r="AU44" s="327"/>
      <c r="AV44" s="327"/>
      <c r="AW44" s="327"/>
      <c r="AX44" s="327"/>
      <c r="AY44" s="327"/>
      <c r="AZ44" s="328">
        <v>1</v>
      </c>
    </row>
    <row r="45" spans="1:52">
      <c r="A45" s="315"/>
      <c r="B45" s="319" t="s">
        <v>814</v>
      </c>
      <c r="C45" s="320"/>
      <c r="D45" s="332"/>
      <c r="E45" s="333"/>
      <c r="F45" s="333"/>
      <c r="G45" s="333"/>
      <c r="H45" s="333"/>
      <c r="I45" s="333"/>
      <c r="J45" s="333"/>
      <c r="K45" s="333"/>
      <c r="L45" s="333"/>
      <c r="M45" s="333"/>
      <c r="N45" s="333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333"/>
      <c r="AD45" s="333"/>
      <c r="AE45" s="333"/>
      <c r="AF45" s="333"/>
      <c r="AG45" s="333"/>
      <c r="AH45" s="333"/>
      <c r="AI45" s="333"/>
      <c r="AJ45" s="333"/>
      <c r="AK45" s="333"/>
      <c r="AL45" s="333"/>
      <c r="AM45" s="333"/>
      <c r="AN45" s="333"/>
      <c r="AO45" s="333"/>
      <c r="AP45" s="333"/>
      <c r="AQ45" s="333">
        <v>1</v>
      </c>
      <c r="AR45" s="333"/>
      <c r="AS45" s="333"/>
      <c r="AT45" s="333"/>
      <c r="AU45" s="333"/>
      <c r="AV45" s="333"/>
      <c r="AW45" s="333"/>
      <c r="AX45" s="333"/>
      <c r="AY45" s="333"/>
      <c r="AZ45" s="334">
        <v>1</v>
      </c>
    </row>
    <row r="46" spans="1:52">
      <c r="A46" s="315"/>
      <c r="B46" s="305" t="s">
        <v>238</v>
      </c>
      <c r="C46" s="305" t="s">
        <v>796</v>
      </c>
      <c r="D46" s="326"/>
      <c r="E46" s="327"/>
      <c r="F46" s="327"/>
      <c r="G46" s="327"/>
      <c r="H46" s="327"/>
      <c r="I46" s="327"/>
      <c r="J46" s="327"/>
      <c r="K46" s="327"/>
      <c r="L46" s="327"/>
      <c r="M46" s="327"/>
      <c r="N46" s="327"/>
      <c r="O46" s="327"/>
      <c r="P46" s="327"/>
      <c r="Q46" s="327"/>
      <c r="R46" s="327"/>
      <c r="S46" s="327"/>
      <c r="T46" s="327"/>
      <c r="U46" s="327"/>
      <c r="V46" s="327"/>
      <c r="W46" s="327"/>
      <c r="X46" s="327"/>
      <c r="Y46" s="327"/>
      <c r="Z46" s="327"/>
      <c r="AA46" s="327"/>
      <c r="AB46" s="327"/>
      <c r="AC46" s="327"/>
      <c r="AD46" s="327"/>
      <c r="AE46" s="327"/>
      <c r="AF46" s="327"/>
      <c r="AG46" s="327"/>
      <c r="AH46" s="327"/>
      <c r="AI46" s="327"/>
      <c r="AJ46" s="327"/>
      <c r="AK46" s="327"/>
      <c r="AL46" s="327"/>
      <c r="AM46" s="327"/>
      <c r="AN46" s="327"/>
      <c r="AO46" s="327"/>
      <c r="AP46" s="327"/>
      <c r="AQ46" s="327">
        <v>1</v>
      </c>
      <c r="AR46" s="327"/>
      <c r="AS46" s="327"/>
      <c r="AT46" s="327"/>
      <c r="AU46" s="327"/>
      <c r="AV46" s="327"/>
      <c r="AW46" s="327"/>
      <c r="AX46" s="327"/>
      <c r="AY46" s="327"/>
      <c r="AZ46" s="328">
        <v>1</v>
      </c>
    </row>
    <row r="47" spans="1:52">
      <c r="A47" s="315"/>
      <c r="B47" s="319" t="s">
        <v>815</v>
      </c>
      <c r="C47" s="320"/>
      <c r="D47" s="332"/>
      <c r="E47" s="333"/>
      <c r="F47" s="333"/>
      <c r="G47" s="333"/>
      <c r="H47" s="333"/>
      <c r="I47" s="333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J47" s="333"/>
      <c r="AK47" s="333"/>
      <c r="AL47" s="333"/>
      <c r="AM47" s="333"/>
      <c r="AN47" s="333"/>
      <c r="AO47" s="333"/>
      <c r="AP47" s="333"/>
      <c r="AQ47" s="333">
        <v>1</v>
      </c>
      <c r="AR47" s="333"/>
      <c r="AS47" s="333"/>
      <c r="AT47" s="333"/>
      <c r="AU47" s="333"/>
      <c r="AV47" s="333"/>
      <c r="AW47" s="333"/>
      <c r="AX47" s="333"/>
      <c r="AY47" s="333"/>
      <c r="AZ47" s="334">
        <v>1</v>
      </c>
    </row>
    <row r="48" spans="1:52">
      <c r="A48" s="315"/>
      <c r="B48" s="305" t="s">
        <v>239</v>
      </c>
      <c r="C48" s="305" t="s">
        <v>730</v>
      </c>
      <c r="D48" s="326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  <c r="AK48" s="327">
        <v>1</v>
      </c>
      <c r="AL48" s="327"/>
      <c r="AM48" s="327"/>
      <c r="AN48" s="327"/>
      <c r="AO48" s="327"/>
      <c r="AP48" s="327"/>
      <c r="AQ48" s="327"/>
      <c r="AR48" s="327"/>
      <c r="AS48" s="327"/>
      <c r="AT48" s="327"/>
      <c r="AU48" s="327"/>
      <c r="AV48" s="327"/>
      <c r="AW48" s="327"/>
      <c r="AX48" s="327"/>
      <c r="AY48" s="327"/>
      <c r="AZ48" s="328">
        <v>1</v>
      </c>
    </row>
    <row r="49" spans="1:52">
      <c r="A49" s="315"/>
      <c r="B49" s="319" t="s">
        <v>816</v>
      </c>
      <c r="C49" s="320"/>
      <c r="D49" s="332"/>
      <c r="E49" s="333"/>
      <c r="F49" s="333"/>
      <c r="G49" s="333"/>
      <c r="H49" s="333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  <c r="AK49" s="333">
        <v>1</v>
      </c>
      <c r="AL49" s="333"/>
      <c r="AM49" s="333"/>
      <c r="AN49" s="333"/>
      <c r="AO49" s="333"/>
      <c r="AP49" s="333"/>
      <c r="AQ49" s="333"/>
      <c r="AR49" s="333"/>
      <c r="AS49" s="333"/>
      <c r="AT49" s="333"/>
      <c r="AU49" s="333"/>
      <c r="AV49" s="333"/>
      <c r="AW49" s="333"/>
      <c r="AX49" s="333"/>
      <c r="AY49" s="333"/>
      <c r="AZ49" s="334">
        <v>1</v>
      </c>
    </row>
    <row r="50" spans="1:52">
      <c r="A50" s="339" t="s">
        <v>809</v>
      </c>
      <c r="B50" s="340"/>
      <c r="C50" s="340"/>
      <c r="D50" s="341"/>
      <c r="E50" s="342"/>
      <c r="F50" s="342">
        <v>1</v>
      </c>
      <c r="G50" s="342"/>
      <c r="H50" s="342"/>
      <c r="I50" s="342"/>
      <c r="J50" s="342">
        <v>1</v>
      </c>
      <c r="K50" s="342"/>
      <c r="L50" s="342"/>
      <c r="M50" s="342"/>
      <c r="N50" s="342"/>
      <c r="O50" s="342"/>
      <c r="P50" s="342"/>
      <c r="Q50" s="342">
        <v>1</v>
      </c>
      <c r="R50" s="342"/>
      <c r="S50" s="342"/>
      <c r="T50" s="342"/>
      <c r="U50" s="342"/>
      <c r="V50" s="342">
        <v>1</v>
      </c>
      <c r="W50" s="342">
        <v>2</v>
      </c>
      <c r="X50" s="342"/>
      <c r="Y50" s="342">
        <v>2</v>
      </c>
      <c r="Z50" s="342">
        <v>1</v>
      </c>
      <c r="AA50" s="342">
        <v>3</v>
      </c>
      <c r="AB50" s="342">
        <v>3</v>
      </c>
      <c r="AC50" s="342">
        <v>1</v>
      </c>
      <c r="AD50" s="342">
        <v>1</v>
      </c>
      <c r="AE50" s="342">
        <v>5</v>
      </c>
      <c r="AF50" s="342">
        <v>3</v>
      </c>
      <c r="AG50" s="342">
        <v>2</v>
      </c>
      <c r="AH50" s="342">
        <v>1</v>
      </c>
      <c r="AI50" s="342">
        <v>4</v>
      </c>
      <c r="AJ50" s="342">
        <v>2</v>
      </c>
      <c r="AK50" s="342">
        <v>7</v>
      </c>
      <c r="AL50" s="342">
        <v>1</v>
      </c>
      <c r="AM50" s="342">
        <v>4</v>
      </c>
      <c r="AN50" s="342">
        <v>5</v>
      </c>
      <c r="AO50" s="342">
        <v>8</v>
      </c>
      <c r="AP50" s="342">
        <v>3</v>
      </c>
      <c r="AQ50" s="342">
        <v>7</v>
      </c>
      <c r="AR50" s="342">
        <v>2</v>
      </c>
      <c r="AS50" s="342">
        <v>1</v>
      </c>
      <c r="AT50" s="342"/>
      <c r="AU50" s="342"/>
      <c r="AV50" s="342">
        <v>1</v>
      </c>
      <c r="AW50" s="342"/>
      <c r="AX50" s="342"/>
      <c r="AY50" s="342"/>
      <c r="AZ50" s="343">
        <v>73</v>
      </c>
    </row>
    <row r="51" spans="1:52">
      <c r="A51" s="305" t="s">
        <v>24</v>
      </c>
      <c r="B51" s="305" t="s">
        <v>251</v>
      </c>
      <c r="C51" s="305" t="s">
        <v>386</v>
      </c>
      <c r="D51" s="326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27"/>
      <c r="U51" s="327"/>
      <c r="V51" s="327"/>
      <c r="W51" s="327"/>
      <c r="X51" s="327"/>
      <c r="Y51" s="327"/>
      <c r="Z51" s="327"/>
      <c r="AA51" s="327"/>
      <c r="AB51" s="327"/>
      <c r="AC51" s="327"/>
      <c r="AD51" s="327"/>
      <c r="AE51" s="327"/>
      <c r="AF51" s="327"/>
      <c r="AG51" s="327"/>
      <c r="AH51" s="327"/>
      <c r="AI51" s="327"/>
      <c r="AJ51" s="327"/>
      <c r="AK51" s="327">
        <v>1</v>
      </c>
      <c r="AL51" s="327">
        <v>1</v>
      </c>
      <c r="AM51" s="327"/>
      <c r="AN51" s="327"/>
      <c r="AO51" s="327"/>
      <c r="AP51" s="327"/>
      <c r="AQ51" s="327"/>
      <c r="AR51" s="327"/>
      <c r="AS51" s="327"/>
      <c r="AT51" s="327"/>
      <c r="AU51" s="327"/>
      <c r="AV51" s="327"/>
      <c r="AW51" s="327"/>
      <c r="AX51" s="327"/>
      <c r="AY51" s="327"/>
      <c r="AZ51" s="328">
        <v>2</v>
      </c>
    </row>
    <row r="52" spans="1:52">
      <c r="A52" s="315"/>
      <c r="B52" s="315"/>
      <c r="C52" s="318" t="s">
        <v>425</v>
      </c>
      <c r="D52" s="329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>
        <v>2</v>
      </c>
      <c r="Q52" s="330">
        <v>1</v>
      </c>
      <c r="R52" s="330">
        <v>1</v>
      </c>
      <c r="S52" s="330"/>
      <c r="T52" s="330">
        <v>2</v>
      </c>
      <c r="U52" s="330"/>
      <c r="V52" s="330"/>
      <c r="W52" s="330">
        <v>1</v>
      </c>
      <c r="X52" s="330"/>
      <c r="Y52" s="330">
        <v>1</v>
      </c>
      <c r="Z52" s="330">
        <v>1</v>
      </c>
      <c r="AA52" s="330">
        <v>1</v>
      </c>
      <c r="AB52" s="330"/>
      <c r="AC52" s="330"/>
      <c r="AD52" s="330">
        <v>1</v>
      </c>
      <c r="AE52" s="330"/>
      <c r="AF52" s="330"/>
      <c r="AG52" s="330"/>
      <c r="AH52" s="330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30"/>
      <c r="AZ52" s="331">
        <v>11</v>
      </c>
    </row>
    <row r="53" spans="1:52">
      <c r="A53" s="315"/>
      <c r="B53" s="315"/>
      <c r="C53" s="318" t="s">
        <v>251</v>
      </c>
      <c r="D53" s="329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>
        <v>1</v>
      </c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330"/>
      <c r="AZ53" s="331">
        <v>1</v>
      </c>
    </row>
    <row r="54" spans="1:52">
      <c r="A54" s="315"/>
      <c r="B54" s="315"/>
      <c r="C54" s="318" t="s">
        <v>699</v>
      </c>
      <c r="D54" s="329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>
        <v>2</v>
      </c>
      <c r="AL54" s="330">
        <v>1</v>
      </c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30"/>
      <c r="AZ54" s="331">
        <v>3</v>
      </c>
    </row>
    <row r="55" spans="1:52">
      <c r="A55" s="315"/>
      <c r="B55" s="315"/>
      <c r="C55" s="318" t="s">
        <v>609</v>
      </c>
      <c r="D55" s="329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>
        <v>1</v>
      </c>
      <c r="AG55" s="330">
        <v>1</v>
      </c>
      <c r="AH55" s="330">
        <v>1</v>
      </c>
      <c r="AI55" s="330">
        <v>3</v>
      </c>
      <c r="AJ55" s="330">
        <v>1</v>
      </c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U55" s="330"/>
      <c r="AV55" s="330"/>
      <c r="AW55" s="330"/>
      <c r="AX55" s="330"/>
      <c r="AY55" s="330"/>
      <c r="AZ55" s="331">
        <v>7</v>
      </c>
    </row>
    <row r="56" spans="1:52">
      <c r="A56" s="315"/>
      <c r="B56" s="319" t="s">
        <v>817</v>
      </c>
      <c r="C56" s="320"/>
      <c r="D56" s="332"/>
      <c r="E56" s="333"/>
      <c r="F56" s="333"/>
      <c r="G56" s="333"/>
      <c r="H56" s="333"/>
      <c r="I56" s="333"/>
      <c r="J56" s="333"/>
      <c r="K56" s="333"/>
      <c r="L56" s="333"/>
      <c r="M56" s="333"/>
      <c r="N56" s="333"/>
      <c r="O56" s="333"/>
      <c r="P56" s="333">
        <v>2</v>
      </c>
      <c r="Q56" s="333">
        <v>1</v>
      </c>
      <c r="R56" s="333">
        <v>1</v>
      </c>
      <c r="S56" s="333"/>
      <c r="T56" s="333">
        <v>2</v>
      </c>
      <c r="U56" s="333"/>
      <c r="V56" s="333"/>
      <c r="W56" s="333">
        <v>1</v>
      </c>
      <c r="X56" s="333"/>
      <c r="Y56" s="333">
        <v>1</v>
      </c>
      <c r="Z56" s="333">
        <v>1</v>
      </c>
      <c r="AA56" s="333">
        <v>1</v>
      </c>
      <c r="AB56" s="333"/>
      <c r="AC56" s="333"/>
      <c r="AD56" s="333">
        <v>1</v>
      </c>
      <c r="AE56" s="333"/>
      <c r="AF56" s="333">
        <v>2</v>
      </c>
      <c r="AG56" s="333">
        <v>1</v>
      </c>
      <c r="AH56" s="333">
        <v>1</v>
      </c>
      <c r="AI56" s="333">
        <v>3</v>
      </c>
      <c r="AJ56" s="333">
        <v>1</v>
      </c>
      <c r="AK56" s="333">
        <v>3</v>
      </c>
      <c r="AL56" s="333">
        <v>2</v>
      </c>
      <c r="AM56" s="333"/>
      <c r="AN56" s="333"/>
      <c r="AO56" s="333"/>
      <c r="AP56" s="333"/>
      <c r="AQ56" s="333"/>
      <c r="AR56" s="333"/>
      <c r="AS56" s="333"/>
      <c r="AT56" s="333"/>
      <c r="AU56" s="333"/>
      <c r="AV56" s="333"/>
      <c r="AW56" s="333"/>
      <c r="AX56" s="333"/>
      <c r="AY56" s="333"/>
      <c r="AZ56" s="334">
        <v>24</v>
      </c>
    </row>
    <row r="57" spans="1:52">
      <c r="A57" s="315"/>
      <c r="B57" s="305" t="s">
        <v>174</v>
      </c>
      <c r="C57" s="305" t="s">
        <v>526</v>
      </c>
      <c r="D57" s="326"/>
      <c r="E57" s="327"/>
      <c r="F57" s="327"/>
      <c r="G57" s="327"/>
      <c r="H57" s="327"/>
      <c r="I57" s="327"/>
      <c r="J57" s="327"/>
      <c r="K57" s="327"/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27">
        <v>1</v>
      </c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  <c r="AR57" s="327"/>
      <c r="AS57" s="327"/>
      <c r="AT57" s="327"/>
      <c r="AU57" s="327"/>
      <c r="AV57" s="327"/>
      <c r="AW57" s="327"/>
      <c r="AX57" s="327"/>
      <c r="AY57" s="327"/>
      <c r="AZ57" s="328">
        <v>1</v>
      </c>
    </row>
    <row r="58" spans="1:52">
      <c r="A58" s="315"/>
      <c r="B58" s="315"/>
      <c r="C58" s="318" t="s">
        <v>415</v>
      </c>
      <c r="D58" s="329"/>
      <c r="E58" s="330"/>
      <c r="F58" s="330"/>
      <c r="G58" s="330"/>
      <c r="H58" s="330"/>
      <c r="I58" s="330"/>
      <c r="J58" s="330"/>
      <c r="K58" s="330"/>
      <c r="L58" s="330"/>
      <c r="M58" s="330"/>
      <c r="N58" s="330">
        <v>1</v>
      </c>
      <c r="O58" s="330"/>
      <c r="P58" s="330">
        <v>1</v>
      </c>
      <c r="Q58" s="330"/>
      <c r="R58" s="330"/>
      <c r="S58" s="330"/>
      <c r="T58" s="330"/>
      <c r="U58" s="330"/>
      <c r="V58" s="330"/>
      <c r="W58" s="330">
        <v>1</v>
      </c>
      <c r="X58" s="330">
        <v>1</v>
      </c>
      <c r="Y58" s="330">
        <v>1</v>
      </c>
      <c r="Z58" s="330">
        <v>1</v>
      </c>
      <c r="AA58" s="330"/>
      <c r="AB58" s="330"/>
      <c r="AC58" s="330">
        <v>2</v>
      </c>
      <c r="AD58" s="330"/>
      <c r="AE58" s="330"/>
      <c r="AF58" s="330"/>
      <c r="AG58" s="330"/>
      <c r="AH58" s="330"/>
      <c r="AI58" s="330"/>
      <c r="AJ58" s="330"/>
      <c r="AK58" s="330"/>
      <c r="AL58" s="330"/>
      <c r="AM58" s="330"/>
      <c r="AN58" s="330"/>
      <c r="AO58" s="330"/>
      <c r="AP58" s="330"/>
      <c r="AQ58" s="330"/>
      <c r="AR58" s="330"/>
      <c r="AS58" s="330"/>
      <c r="AT58" s="330"/>
      <c r="AU58" s="330"/>
      <c r="AV58" s="330"/>
      <c r="AW58" s="330"/>
      <c r="AX58" s="330"/>
      <c r="AY58" s="330"/>
      <c r="AZ58" s="331">
        <v>8</v>
      </c>
    </row>
    <row r="59" spans="1:52">
      <c r="A59" s="315"/>
      <c r="B59" s="315"/>
      <c r="C59" s="318" t="s">
        <v>174</v>
      </c>
      <c r="D59" s="329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  <c r="AF59" s="330"/>
      <c r="AG59" s="330"/>
      <c r="AH59" s="330"/>
      <c r="AI59" s="330"/>
      <c r="AJ59" s="330"/>
      <c r="AK59" s="330">
        <v>1</v>
      </c>
      <c r="AL59" s="330"/>
      <c r="AM59" s="330"/>
      <c r="AN59" s="330"/>
      <c r="AO59" s="330">
        <v>1</v>
      </c>
      <c r="AP59" s="330"/>
      <c r="AQ59" s="330"/>
      <c r="AR59" s="330"/>
      <c r="AS59" s="330"/>
      <c r="AT59" s="330"/>
      <c r="AU59" s="330"/>
      <c r="AV59" s="330"/>
      <c r="AW59" s="330"/>
      <c r="AX59" s="330"/>
      <c r="AY59" s="330"/>
      <c r="AZ59" s="331">
        <v>2</v>
      </c>
    </row>
    <row r="60" spans="1:52">
      <c r="A60" s="315"/>
      <c r="B60" s="315"/>
      <c r="C60" s="318" t="s">
        <v>360</v>
      </c>
      <c r="D60" s="329"/>
      <c r="E60" s="330">
        <v>2</v>
      </c>
      <c r="F60" s="330"/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  <c r="AF60" s="330"/>
      <c r="AG60" s="330"/>
      <c r="AH60" s="330"/>
      <c r="AI60" s="330"/>
      <c r="AJ60" s="330"/>
      <c r="AK60" s="330"/>
      <c r="AL60" s="330"/>
      <c r="AM60" s="330"/>
      <c r="AN60" s="330"/>
      <c r="AO60" s="330"/>
      <c r="AP60" s="330"/>
      <c r="AQ60" s="330"/>
      <c r="AR60" s="330"/>
      <c r="AS60" s="330"/>
      <c r="AT60" s="330"/>
      <c r="AU60" s="330"/>
      <c r="AV60" s="330"/>
      <c r="AW60" s="330"/>
      <c r="AX60" s="330"/>
      <c r="AY60" s="330"/>
      <c r="AZ60" s="331">
        <v>2</v>
      </c>
    </row>
    <row r="61" spans="1:52">
      <c r="A61" s="315"/>
      <c r="B61" s="315"/>
      <c r="C61" s="318" t="s">
        <v>747</v>
      </c>
      <c r="D61" s="329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  <c r="AH61" s="330"/>
      <c r="AI61" s="330"/>
      <c r="AJ61" s="330"/>
      <c r="AK61" s="330"/>
      <c r="AL61" s="330"/>
      <c r="AM61" s="330"/>
      <c r="AN61" s="330">
        <v>1</v>
      </c>
      <c r="AO61" s="330"/>
      <c r="AP61" s="330"/>
      <c r="AQ61" s="330"/>
      <c r="AR61" s="330"/>
      <c r="AS61" s="330"/>
      <c r="AT61" s="330"/>
      <c r="AU61" s="330"/>
      <c r="AV61" s="330"/>
      <c r="AW61" s="330"/>
      <c r="AX61" s="330"/>
      <c r="AY61" s="330"/>
      <c r="AZ61" s="331">
        <v>1</v>
      </c>
    </row>
    <row r="62" spans="1:52">
      <c r="A62" s="315"/>
      <c r="B62" s="315"/>
      <c r="C62" s="318" t="s">
        <v>474</v>
      </c>
      <c r="D62" s="329"/>
      <c r="E62" s="330"/>
      <c r="F62" s="330"/>
      <c r="G62" s="330"/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  <c r="AF62" s="330"/>
      <c r="AG62" s="330"/>
      <c r="AH62" s="330"/>
      <c r="AI62" s="330"/>
      <c r="AJ62" s="330"/>
      <c r="AK62" s="330"/>
      <c r="AL62" s="330"/>
      <c r="AM62" s="330">
        <v>1</v>
      </c>
      <c r="AN62" s="330"/>
      <c r="AO62" s="330"/>
      <c r="AP62" s="330"/>
      <c r="AQ62" s="330"/>
      <c r="AR62" s="330"/>
      <c r="AS62" s="330"/>
      <c r="AT62" s="330"/>
      <c r="AU62" s="330"/>
      <c r="AV62" s="330"/>
      <c r="AW62" s="330"/>
      <c r="AX62" s="330"/>
      <c r="AY62" s="330"/>
      <c r="AZ62" s="331">
        <v>1</v>
      </c>
    </row>
    <row r="63" spans="1:52">
      <c r="A63" s="315"/>
      <c r="B63" s="319" t="s">
        <v>818</v>
      </c>
      <c r="C63" s="320"/>
      <c r="D63" s="332"/>
      <c r="E63" s="333">
        <v>2</v>
      </c>
      <c r="F63" s="333"/>
      <c r="G63" s="333"/>
      <c r="H63" s="333"/>
      <c r="I63" s="333"/>
      <c r="J63" s="333"/>
      <c r="K63" s="333"/>
      <c r="L63" s="333"/>
      <c r="M63" s="333"/>
      <c r="N63" s="333">
        <v>1</v>
      </c>
      <c r="O63" s="333"/>
      <c r="P63" s="333">
        <v>1</v>
      </c>
      <c r="Q63" s="333"/>
      <c r="R63" s="333"/>
      <c r="S63" s="333"/>
      <c r="T63" s="333"/>
      <c r="U63" s="333"/>
      <c r="V63" s="333"/>
      <c r="W63" s="333">
        <v>1</v>
      </c>
      <c r="X63" s="333">
        <v>1</v>
      </c>
      <c r="Y63" s="333">
        <v>1</v>
      </c>
      <c r="Z63" s="333">
        <v>1</v>
      </c>
      <c r="AA63" s="333">
        <v>1</v>
      </c>
      <c r="AB63" s="333"/>
      <c r="AC63" s="333">
        <v>2</v>
      </c>
      <c r="AD63" s="333"/>
      <c r="AE63" s="333"/>
      <c r="AF63" s="333"/>
      <c r="AG63" s="333"/>
      <c r="AH63" s="333"/>
      <c r="AI63" s="333"/>
      <c r="AJ63" s="333"/>
      <c r="AK63" s="333">
        <v>1</v>
      </c>
      <c r="AL63" s="333"/>
      <c r="AM63" s="333">
        <v>1</v>
      </c>
      <c r="AN63" s="333">
        <v>1</v>
      </c>
      <c r="AO63" s="333">
        <v>1</v>
      </c>
      <c r="AP63" s="333"/>
      <c r="AQ63" s="333"/>
      <c r="AR63" s="333"/>
      <c r="AS63" s="333"/>
      <c r="AT63" s="333"/>
      <c r="AU63" s="333"/>
      <c r="AV63" s="333"/>
      <c r="AW63" s="333"/>
      <c r="AX63" s="333"/>
      <c r="AY63" s="333"/>
      <c r="AZ63" s="334">
        <v>15</v>
      </c>
    </row>
    <row r="64" spans="1:52">
      <c r="A64" s="315"/>
      <c r="B64" s="305" t="s">
        <v>180</v>
      </c>
      <c r="C64" s="305" t="s">
        <v>180</v>
      </c>
      <c r="D64" s="326"/>
      <c r="E64" s="327"/>
      <c r="F64" s="327"/>
      <c r="G64" s="327"/>
      <c r="H64" s="327"/>
      <c r="I64" s="327">
        <v>1</v>
      </c>
      <c r="J64" s="327"/>
      <c r="K64" s="327"/>
      <c r="L64" s="327"/>
      <c r="M64" s="327">
        <v>1</v>
      </c>
      <c r="N64" s="327">
        <v>1</v>
      </c>
      <c r="O64" s="327">
        <v>1</v>
      </c>
      <c r="P64" s="327"/>
      <c r="Q64" s="327"/>
      <c r="R64" s="327"/>
      <c r="S64" s="327"/>
      <c r="T64" s="327"/>
      <c r="U64" s="327"/>
      <c r="V64" s="327">
        <v>1</v>
      </c>
      <c r="W64" s="327">
        <v>1</v>
      </c>
      <c r="X64" s="327"/>
      <c r="Y64" s="327">
        <v>1</v>
      </c>
      <c r="Z64" s="327"/>
      <c r="AA64" s="327"/>
      <c r="AB64" s="327"/>
      <c r="AC64" s="327"/>
      <c r="AD64" s="327"/>
      <c r="AE64" s="327"/>
      <c r="AF64" s="327"/>
      <c r="AG64" s="327">
        <v>1</v>
      </c>
      <c r="AH64" s="327">
        <v>1</v>
      </c>
      <c r="AI64" s="327"/>
      <c r="AJ64" s="327"/>
      <c r="AK64" s="327"/>
      <c r="AL64" s="327"/>
      <c r="AM64" s="327"/>
      <c r="AN64" s="327"/>
      <c r="AO64" s="327"/>
      <c r="AP64" s="327"/>
      <c r="AQ64" s="327"/>
      <c r="AR64" s="327"/>
      <c r="AS64" s="327"/>
      <c r="AT64" s="327"/>
      <c r="AU64" s="327"/>
      <c r="AV64" s="327"/>
      <c r="AW64" s="327"/>
      <c r="AX64" s="327"/>
      <c r="AY64" s="327"/>
      <c r="AZ64" s="328">
        <v>9</v>
      </c>
    </row>
    <row r="65" spans="1:52">
      <c r="A65" s="315"/>
      <c r="B65" s="315"/>
      <c r="C65" s="318" t="s">
        <v>359</v>
      </c>
      <c r="D65" s="329"/>
      <c r="E65" s="330"/>
      <c r="F65" s="330">
        <v>1</v>
      </c>
      <c r="G65" s="330"/>
      <c r="H65" s="330"/>
      <c r="I65" s="330"/>
      <c r="J65" s="330"/>
      <c r="K65" s="330">
        <v>1</v>
      </c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330"/>
      <c r="AE65" s="330"/>
      <c r="AF65" s="330"/>
      <c r="AG65" s="330"/>
      <c r="AH65" s="330"/>
      <c r="AI65" s="330"/>
      <c r="AJ65" s="330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U65" s="330"/>
      <c r="AV65" s="330"/>
      <c r="AW65" s="330"/>
      <c r="AX65" s="330"/>
      <c r="AY65" s="330"/>
      <c r="AZ65" s="331">
        <v>2</v>
      </c>
    </row>
    <row r="66" spans="1:52">
      <c r="A66" s="315"/>
      <c r="B66" s="315"/>
      <c r="C66" s="318" t="s">
        <v>426</v>
      </c>
      <c r="D66" s="329"/>
      <c r="E66" s="330"/>
      <c r="F66" s="330"/>
      <c r="G66" s="330"/>
      <c r="H66" s="330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>
        <v>1</v>
      </c>
      <c r="AC66" s="330"/>
      <c r="AD66" s="330"/>
      <c r="AE66" s="330"/>
      <c r="AF66" s="330"/>
      <c r="AG66" s="330"/>
      <c r="AH66" s="330"/>
      <c r="AI66" s="330"/>
      <c r="AJ66" s="330"/>
      <c r="AK66" s="330"/>
      <c r="AL66" s="330"/>
      <c r="AM66" s="330"/>
      <c r="AN66" s="330"/>
      <c r="AO66" s="330"/>
      <c r="AP66" s="330"/>
      <c r="AQ66" s="330"/>
      <c r="AR66" s="330"/>
      <c r="AS66" s="330"/>
      <c r="AT66" s="330"/>
      <c r="AU66" s="330"/>
      <c r="AV66" s="330"/>
      <c r="AW66" s="330"/>
      <c r="AX66" s="330"/>
      <c r="AY66" s="330"/>
      <c r="AZ66" s="331">
        <v>1</v>
      </c>
    </row>
    <row r="67" spans="1:52">
      <c r="A67" s="315"/>
      <c r="B67" s="315"/>
      <c r="C67" s="318" t="s">
        <v>748</v>
      </c>
      <c r="D67" s="329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330"/>
      <c r="AE67" s="330"/>
      <c r="AF67" s="330"/>
      <c r="AG67" s="330"/>
      <c r="AH67" s="330"/>
      <c r="AI67" s="330"/>
      <c r="AJ67" s="330"/>
      <c r="AK67" s="330"/>
      <c r="AL67" s="330"/>
      <c r="AM67" s="330"/>
      <c r="AN67" s="330">
        <v>1</v>
      </c>
      <c r="AO67" s="330"/>
      <c r="AP67" s="330"/>
      <c r="AQ67" s="330"/>
      <c r="AR67" s="330"/>
      <c r="AS67" s="330"/>
      <c r="AT67" s="330"/>
      <c r="AU67" s="330"/>
      <c r="AV67" s="330"/>
      <c r="AW67" s="330"/>
      <c r="AX67" s="330"/>
      <c r="AY67" s="330"/>
      <c r="AZ67" s="331">
        <v>1</v>
      </c>
    </row>
    <row r="68" spans="1:52">
      <c r="A68" s="315"/>
      <c r="B68" s="315"/>
      <c r="C68" s="318" t="s">
        <v>527</v>
      </c>
      <c r="D68" s="329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>
        <v>1</v>
      </c>
      <c r="AB68" s="330"/>
      <c r="AC68" s="330"/>
      <c r="AD68" s="330"/>
      <c r="AE68" s="330"/>
      <c r="AF68" s="330"/>
      <c r="AG68" s="330"/>
      <c r="AH68" s="330">
        <v>1</v>
      </c>
      <c r="AI68" s="330"/>
      <c r="AJ68" s="330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U68" s="330"/>
      <c r="AV68" s="330"/>
      <c r="AW68" s="330"/>
      <c r="AX68" s="330"/>
      <c r="AY68" s="330"/>
      <c r="AZ68" s="331">
        <v>2</v>
      </c>
    </row>
    <row r="69" spans="1:52">
      <c r="A69" s="315"/>
      <c r="B69" s="319" t="s">
        <v>819</v>
      </c>
      <c r="C69" s="320"/>
      <c r="D69" s="332"/>
      <c r="E69" s="333"/>
      <c r="F69" s="333">
        <v>1</v>
      </c>
      <c r="G69" s="333"/>
      <c r="H69" s="333"/>
      <c r="I69" s="333">
        <v>1</v>
      </c>
      <c r="J69" s="333"/>
      <c r="K69" s="333">
        <v>1</v>
      </c>
      <c r="L69" s="333"/>
      <c r="M69" s="333">
        <v>1</v>
      </c>
      <c r="N69" s="333">
        <v>1</v>
      </c>
      <c r="O69" s="333">
        <v>1</v>
      </c>
      <c r="P69" s="333"/>
      <c r="Q69" s="333"/>
      <c r="R69" s="333"/>
      <c r="S69" s="333"/>
      <c r="T69" s="333"/>
      <c r="U69" s="333"/>
      <c r="V69" s="333">
        <v>1</v>
      </c>
      <c r="W69" s="333">
        <v>1</v>
      </c>
      <c r="X69" s="333"/>
      <c r="Y69" s="333">
        <v>1</v>
      </c>
      <c r="Z69" s="333"/>
      <c r="AA69" s="333">
        <v>1</v>
      </c>
      <c r="AB69" s="333">
        <v>1</v>
      </c>
      <c r="AC69" s="333"/>
      <c r="AD69" s="333"/>
      <c r="AE69" s="333"/>
      <c r="AF69" s="333"/>
      <c r="AG69" s="333">
        <v>1</v>
      </c>
      <c r="AH69" s="333">
        <v>2</v>
      </c>
      <c r="AI69" s="333"/>
      <c r="AJ69" s="333"/>
      <c r="AK69" s="333"/>
      <c r="AL69" s="333"/>
      <c r="AM69" s="333"/>
      <c r="AN69" s="333">
        <v>1</v>
      </c>
      <c r="AO69" s="333"/>
      <c r="AP69" s="333"/>
      <c r="AQ69" s="333"/>
      <c r="AR69" s="333"/>
      <c r="AS69" s="333"/>
      <c r="AT69" s="333"/>
      <c r="AU69" s="333"/>
      <c r="AV69" s="333"/>
      <c r="AW69" s="333"/>
      <c r="AX69" s="333"/>
      <c r="AY69" s="333"/>
      <c r="AZ69" s="334">
        <v>15</v>
      </c>
    </row>
    <row r="70" spans="1:52">
      <c r="A70" s="315"/>
      <c r="B70" s="305" t="s">
        <v>149</v>
      </c>
      <c r="C70" s="305" t="s">
        <v>420</v>
      </c>
      <c r="D70" s="326"/>
      <c r="E70" s="327"/>
      <c r="F70" s="327"/>
      <c r="G70" s="327"/>
      <c r="H70" s="327"/>
      <c r="I70" s="327"/>
      <c r="J70" s="327"/>
      <c r="K70" s="327"/>
      <c r="L70" s="327"/>
      <c r="M70" s="327"/>
      <c r="N70" s="327"/>
      <c r="O70" s="327">
        <v>1</v>
      </c>
      <c r="P70" s="327"/>
      <c r="Q70" s="327">
        <v>1</v>
      </c>
      <c r="R70" s="327"/>
      <c r="S70" s="327"/>
      <c r="T70" s="327"/>
      <c r="U70" s="327"/>
      <c r="V70" s="327"/>
      <c r="W70" s="327"/>
      <c r="X70" s="327"/>
      <c r="Y70" s="327"/>
      <c r="Z70" s="327"/>
      <c r="AA70" s="327"/>
      <c r="AB70" s="327"/>
      <c r="AC70" s="327"/>
      <c r="AD70" s="327"/>
      <c r="AE70" s="327"/>
      <c r="AF70" s="327">
        <v>1</v>
      </c>
      <c r="AG70" s="327"/>
      <c r="AH70" s="327"/>
      <c r="AI70" s="327"/>
      <c r="AJ70" s="327"/>
      <c r="AK70" s="327"/>
      <c r="AL70" s="327"/>
      <c r="AM70" s="327"/>
      <c r="AN70" s="327"/>
      <c r="AO70" s="327"/>
      <c r="AP70" s="327"/>
      <c r="AQ70" s="327"/>
      <c r="AR70" s="327"/>
      <c r="AS70" s="327"/>
      <c r="AT70" s="327"/>
      <c r="AU70" s="327"/>
      <c r="AV70" s="327"/>
      <c r="AW70" s="327"/>
      <c r="AX70" s="327"/>
      <c r="AY70" s="327"/>
      <c r="AZ70" s="328">
        <v>3</v>
      </c>
    </row>
    <row r="71" spans="1:52">
      <c r="A71" s="315"/>
      <c r="B71" s="315"/>
      <c r="C71" s="318" t="s">
        <v>363</v>
      </c>
      <c r="D71" s="329"/>
      <c r="E71" s="330"/>
      <c r="F71" s="330"/>
      <c r="G71" s="330"/>
      <c r="H71" s="330"/>
      <c r="I71" s="330"/>
      <c r="J71" s="330"/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>
        <v>1</v>
      </c>
      <c r="AB71" s="330"/>
      <c r="AC71" s="330">
        <v>1</v>
      </c>
      <c r="AD71" s="330">
        <v>2</v>
      </c>
      <c r="AE71" s="330"/>
      <c r="AF71" s="330"/>
      <c r="AG71" s="330"/>
      <c r="AH71" s="330"/>
      <c r="AI71" s="330"/>
      <c r="AJ71" s="330"/>
      <c r="AK71" s="330"/>
      <c r="AL71" s="330"/>
      <c r="AM71" s="330"/>
      <c r="AN71" s="330"/>
      <c r="AO71" s="330"/>
      <c r="AP71" s="330"/>
      <c r="AQ71" s="330"/>
      <c r="AR71" s="330"/>
      <c r="AS71" s="330"/>
      <c r="AT71" s="330"/>
      <c r="AU71" s="330"/>
      <c r="AV71" s="330"/>
      <c r="AW71" s="330"/>
      <c r="AX71" s="330"/>
      <c r="AY71" s="330"/>
      <c r="AZ71" s="331">
        <v>4</v>
      </c>
    </row>
    <row r="72" spans="1:52">
      <c r="A72" s="315"/>
      <c r="B72" s="315"/>
      <c r="C72" s="318" t="s">
        <v>741</v>
      </c>
      <c r="D72" s="329"/>
      <c r="E72" s="330"/>
      <c r="F72" s="330"/>
      <c r="G72" s="330"/>
      <c r="H72" s="330"/>
      <c r="I72" s="330"/>
      <c r="J72" s="330"/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0"/>
      <c r="AD72" s="330"/>
      <c r="AE72" s="330"/>
      <c r="AF72" s="330"/>
      <c r="AG72" s="330"/>
      <c r="AH72" s="330"/>
      <c r="AI72" s="330"/>
      <c r="AJ72" s="330"/>
      <c r="AK72" s="330"/>
      <c r="AL72" s="330"/>
      <c r="AM72" s="330">
        <v>1</v>
      </c>
      <c r="AN72" s="330"/>
      <c r="AO72" s="330"/>
      <c r="AP72" s="330"/>
      <c r="AQ72" s="330"/>
      <c r="AR72" s="330"/>
      <c r="AS72" s="330"/>
      <c r="AT72" s="330"/>
      <c r="AU72" s="330"/>
      <c r="AV72" s="330"/>
      <c r="AW72" s="330"/>
      <c r="AX72" s="330"/>
      <c r="AY72" s="330"/>
      <c r="AZ72" s="331">
        <v>1</v>
      </c>
    </row>
    <row r="73" spans="1:52">
      <c r="A73" s="315"/>
      <c r="B73" s="315"/>
      <c r="C73" s="318" t="s">
        <v>426</v>
      </c>
      <c r="D73" s="329"/>
      <c r="E73" s="330"/>
      <c r="F73" s="330"/>
      <c r="G73" s="330"/>
      <c r="H73" s="330"/>
      <c r="I73" s="330"/>
      <c r="J73" s="330"/>
      <c r="K73" s="330"/>
      <c r="L73" s="330"/>
      <c r="M73" s="330"/>
      <c r="N73" s="330"/>
      <c r="O73" s="330"/>
      <c r="P73" s="330">
        <v>1</v>
      </c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0"/>
      <c r="AD73" s="330"/>
      <c r="AE73" s="330"/>
      <c r="AF73" s="330"/>
      <c r="AG73" s="330"/>
      <c r="AH73" s="330"/>
      <c r="AI73" s="330"/>
      <c r="AJ73" s="330"/>
      <c r="AK73" s="330"/>
      <c r="AL73" s="330"/>
      <c r="AM73" s="330"/>
      <c r="AN73" s="330"/>
      <c r="AO73" s="330"/>
      <c r="AP73" s="330"/>
      <c r="AQ73" s="330"/>
      <c r="AR73" s="330"/>
      <c r="AS73" s="330"/>
      <c r="AT73" s="330"/>
      <c r="AU73" s="330"/>
      <c r="AV73" s="330"/>
      <c r="AW73" s="330"/>
      <c r="AX73" s="330"/>
      <c r="AY73" s="330"/>
      <c r="AZ73" s="331">
        <v>1</v>
      </c>
    </row>
    <row r="74" spans="1:52">
      <c r="A74" s="315"/>
      <c r="B74" s="315"/>
      <c r="C74" s="318" t="s">
        <v>357</v>
      </c>
      <c r="D74" s="329"/>
      <c r="E74" s="330">
        <v>1</v>
      </c>
      <c r="F74" s="330"/>
      <c r="G74" s="330"/>
      <c r="H74" s="330"/>
      <c r="I74" s="330"/>
      <c r="J74" s="330"/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0"/>
      <c r="AD74" s="330"/>
      <c r="AE74" s="330"/>
      <c r="AF74" s="330"/>
      <c r="AG74" s="330"/>
      <c r="AH74" s="330"/>
      <c r="AI74" s="330"/>
      <c r="AJ74" s="330"/>
      <c r="AK74" s="330"/>
      <c r="AL74" s="330"/>
      <c r="AM74" s="330"/>
      <c r="AN74" s="330"/>
      <c r="AO74" s="330"/>
      <c r="AP74" s="330"/>
      <c r="AQ74" s="330"/>
      <c r="AR74" s="330"/>
      <c r="AS74" s="330"/>
      <c r="AT74" s="330"/>
      <c r="AU74" s="330"/>
      <c r="AV74" s="330"/>
      <c r="AW74" s="330"/>
      <c r="AX74" s="330"/>
      <c r="AY74" s="330"/>
      <c r="AZ74" s="331">
        <v>1</v>
      </c>
    </row>
    <row r="75" spans="1:52">
      <c r="A75" s="315"/>
      <c r="B75" s="319" t="s">
        <v>820</v>
      </c>
      <c r="C75" s="320"/>
      <c r="D75" s="332"/>
      <c r="E75" s="333">
        <v>1</v>
      </c>
      <c r="F75" s="333"/>
      <c r="G75" s="333"/>
      <c r="H75" s="333"/>
      <c r="I75" s="333"/>
      <c r="J75" s="333"/>
      <c r="K75" s="333"/>
      <c r="L75" s="333"/>
      <c r="M75" s="333"/>
      <c r="N75" s="333"/>
      <c r="O75" s="333">
        <v>1</v>
      </c>
      <c r="P75" s="333">
        <v>1</v>
      </c>
      <c r="Q75" s="333">
        <v>1</v>
      </c>
      <c r="R75" s="333"/>
      <c r="S75" s="333"/>
      <c r="T75" s="333"/>
      <c r="U75" s="333"/>
      <c r="V75" s="333"/>
      <c r="W75" s="333"/>
      <c r="X75" s="333"/>
      <c r="Y75" s="333"/>
      <c r="Z75" s="333"/>
      <c r="AA75" s="333">
        <v>1</v>
      </c>
      <c r="AB75" s="333"/>
      <c r="AC75" s="333">
        <v>1</v>
      </c>
      <c r="AD75" s="333">
        <v>2</v>
      </c>
      <c r="AE75" s="333"/>
      <c r="AF75" s="333">
        <v>1</v>
      </c>
      <c r="AG75" s="333"/>
      <c r="AH75" s="333"/>
      <c r="AI75" s="333"/>
      <c r="AJ75" s="333"/>
      <c r="AK75" s="333"/>
      <c r="AL75" s="333"/>
      <c r="AM75" s="333">
        <v>1</v>
      </c>
      <c r="AN75" s="333"/>
      <c r="AO75" s="333"/>
      <c r="AP75" s="333"/>
      <c r="AQ75" s="333"/>
      <c r="AR75" s="333"/>
      <c r="AS75" s="333"/>
      <c r="AT75" s="333"/>
      <c r="AU75" s="333"/>
      <c r="AV75" s="333"/>
      <c r="AW75" s="333"/>
      <c r="AX75" s="333"/>
      <c r="AY75" s="333"/>
      <c r="AZ75" s="334">
        <v>10</v>
      </c>
    </row>
    <row r="76" spans="1:52">
      <c r="A76" s="315"/>
      <c r="B76" s="305" t="s">
        <v>247</v>
      </c>
      <c r="C76" s="305" t="s">
        <v>675</v>
      </c>
      <c r="D76" s="326"/>
      <c r="E76" s="327"/>
      <c r="F76" s="327"/>
      <c r="G76" s="327"/>
      <c r="H76" s="327"/>
      <c r="I76" s="327"/>
      <c r="J76" s="327"/>
      <c r="K76" s="327"/>
      <c r="L76" s="327"/>
      <c r="M76" s="327"/>
      <c r="N76" s="327"/>
      <c r="O76" s="327"/>
      <c r="P76" s="327"/>
      <c r="Q76" s="327"/>
      <c r="R76" s="327"/>
      <c r="S76" s="327"/>
      <c r="T76" s="327"/>
      <c r="U76" s="327"/>
      <c r="V76" s="327"/>
      <c r="W76" s="327"/>
      <c r="X76" s="327"/>
      <c r="Y76" s="327"/>
      <c r="Z76" s="327"/>
      <c r="AA76" s="327"/>
      <c r="AB76" s="327"/>
      <c r="AC76" s="327"/>
      <c r="AD76" s="327"/>
      <c r="AE76" s="327"/>
      <c r="AF76" s="327"/>
      <c r="AG76" s="327">
        <v>1</v>
      </c>
      <c r="AH76" s="327"/>
      <c r="AI76" s="327"/>
      <c r="AJ76" s="327"/>
      <c r="AK76" s="327"/>
      <c r="AL76" s="327"/>
      <c r="AM76" s="327"/>
      <c r="AN76" s="327">
        <v>1</v>
      </c>
      <c r="AO76" s="327"/>
      <c r="AP76" s="327"/>
      <c r="AQ76" s="327"/>
      <c r="AR76" s="327"/>
      <c r="AS76" s="327"/>
      <c r="AT76" s="327"/>
      <c r="AU76" s="327"/>
      <c r="AV76" s="327"/>
      <c r="AW76" s="327"/>
      <c r="AX76" s="327"/>
      <c r="AY76" s="327"/>
      <c r="AZ76" s="328">
        <v>2</v>
      </c>
    </row>
    <row r="77" spans="1:52">
      <c r="A77" s="315"/>
      <c r="B77" s="315"/>
      <c r="C77" s="318" t="s">
        <v>784</v>
      </c>
      <c r="D77" s="329"/>
      <c r="E77" s="330"/>
      <c r="F77" s="330"/>
      <c r="G77" s="330"/>
      <c r="H77" s="330"/>
      <c r="I77" s="330"/>
      <c r="J77" s="330"/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0"/>
      <c r="AD77" s="330"/>
      <c r="AE77" s="330"/>
      <c r="AF77" s="330"/>
      <c r="AG77" s="330"/>
      <c r="AH77" s="330"/>
      <c r="AI77" s="330"/>
      <c r="AJ77" s="330"/>
      <c r="AK77" s="330"/>
      <c r="AL77" s="330"/>
      <c r="AM77" s="330"/>
      <c r="AN77" s="330"/>
      <c r="AO77" s="330"/>
      <c r="AP77" s="330">
        <v>1</v>
      </c>
      <c r="AQ77" s="330">
        <v>1</v>
      </c>
      <c r="AR77" s="330"/>
      <c r="AS77" s="330"/>
      <c r="AT77" s="330"/>
      <c r="AU77" s="330"/>
      <c r="AV77" s="330"/>
      <c r="AW77" s="330"/>
      <c r="AX77" s="330"/>
      <c r="AY77" s="330"/>
      <c r="AZ77" s="331">
        <v>2</v>
      </c>
    </row>
    <row r="78" spans="1:52">
      <c r="A78" s="315"/>
      <c r="B78" s="315"/>
      <c r="C78" s="318" t="s">
        <v>448</v>
      </c>
      <c r="D78" s="329"/>
      <c r="E78" s="330"/>
      <c r="F78" s="330"/>
      <c r="G78" s="330"/>
      <c r="H78" s="330"/>
      <c r="I78" s="330"/>
      <c r="J78" s="330"/>
      <c r="K78" s="330"/>
      <c r="L78" s="330"/>
      <c r="M78" s="330"/>
      <c r="N78" s="330"/>
      <c r="O78" s="330"/>
      <c r="P78" s="330"/>
      <c r="Q78" s="330"/>
      <c r="R78" s="330"/>
      <c r="S78" s="330"/>
      <c r="T78" s="330">
        <v>2</v>
      </c>
      <c r="U78" s="330"/>
      <c r="V78" s="330"/>
      <c r="W78" s="330"/>
      <c r="X78" s="330"/>
      <c r="Y78" s="330"/>
      <c r="Z78" s="330"/>
      <c r="AA78" s="330"/>
      <c r="AB78" s="330"/>
      <c r="AC78" s="330"/>
      <c r="AD78" s="330"/>
      <c r="AE78" s="330"/>
      <c r="AF78" s="330"/>
      <c r="AG78" s="330"/>
      <c r="AH78" s="330"/>
      <c r="AI78" s="330"/>
      <c r="AJ78" s="330"/>
      <c r="AK78" s="330"/>
      <c r="AL78" s="330"/>
      <c r="AM78" s="330"/>
      <c r="AN78" s="330"/>
      <c r="AO78" s="330"/>
      <c r="AP78" s="330"/>
      <c r="AQ78" s="330"/>
      <c r="AR78" s="330"/>
      <c r="AS78" s="330"/>
      <c r="AT78" s="330"/>
      <c r="AU78" s="330"/>
      <c r="AV78" s="330"/>
      <c r="AW78" s="330"/>
      <c r="AX78" s="330"/>
      <c r="AY78" s="330"/>
      <c r="AZ78" s="331">
        <v>2</v>
      </c>
    </row>
    <row r="79" spans="1:52">
      <c r="A79" s="315"/>
      <c r="B79" s="315"/>
      <c r="C79" s="318" t="s">
        <v>247</v>
      </c>
      <c r="D79" s="329"/>
      <c r="E79" s="330"/>
      <c r="F79" s="330"/>
      <c r="G79" s="330"/>
      <c r="H79" s="330"/>
      <c r="I79" s="330"/>
      <c r="J79" s="330"/>
      <c r="K79" s="330"/>
      <c r="L79" s="330"/>
      <c r="M79" s="330"/>
      <c r="N79" s="330"/>
      <c r="O79" s="330"/>
      <c r="P79" s="330"/>
      <c r="Q79" s="330"/>
      <c r="R79" s="330"/>
      <c r="S79" s="330"/>
      <c r="T79" s="330"/>
      <c r="U79" s="330"/>
      <c r="V79" s="330"/>
      <c r="W79" s="330"/>
      <c r="X79" s="330"/>
      <c r="Y79" s="330"/>
      <c r="Z79" s="330"/>
      <c r="AA79" s="330"/>
      <c r="AB79" s="330"/>
      <c r="AC79" s="330"/>
      <c r="AD79" s="330"/>
      <c r="AE79" s="330"/>
      <c r="AF79" s="330"/>
      <c r="AG79" s="330"/>
      <c r="AH79" s="330"/>
      <c r="AI79" s="330"/>
      <c r="AJ79" s="330"/>
      <c r="AK79" s="330"/>
      <c r="AL79" s="330"/>
      <c r="AM79" s="330"/>
      <c r="AN79" s="330"/>
      <c r="AO79" s="330">
        <v>1</v>
      </c>
      <c r="AP79" s="330"/>
      <c r="AQ79" s="330"/>
      <c r="AR79" s="330"/>
      <c r="AS79" s="330"/>
      <c r="AT79" s="330"/>
      <c r="AU79" s="330"/>
      <c r="AV79" s="330"/>
      <c r="AW79" s="330"/>
      <c r="AX79" s="330"/>
      <c r="AY79" s="330"/>
      <c r="AZ79" s="331">
        <v>1</v>
      </c>
    </row>
    <row r="80" spans="1:52">
      <c r="A80" s="315"/>
      <c r="B80" s="315"/>
      <c r="C80" s="318" t="s">
        <v>608</v>
      </c>
      <c r="D80" s="329"/>
      <c r="E80" s="330"/>
      <c r="F80" s="330"/>
      <c r="G80" s="330"/>
      <c r="H80" s="330"/>
      <c r="I80" s="330"/>
      <c r="J80" s="330"/>
      <c r="K80" s="330"/>
      <c r="L80" s="330"/>
      <c r="M80" s="330"/>
      <c r="N80" s="330"/>
      <c r="O80" s="330"/>
      <c r="P80" s="330"/>
      <c r="Q80" s="330"/>
      <c r="R80" s="330"/>
      <c r="S80" s="330"/>
      <c r="T80" s="330"/>
      <c r="U80" s="330"/>
      <c r="V80" s="330"/>
      <c r="W80" s="330"/>
      <c r="X80" s="330"/>
      <c r="Y80" s="330"/>
      <c r="Z80" s="330"/>
      <c r="AA80" s="330"/>
      <c r="AB80" s="330"/>
      <c r="AC80" s="330"/>
      <c r="AD80" s="330"/>
      <c r="AE80" s="330"/>
      <c r="AF80" s="330">
        <v>1</v>
      </c>
      <c r="AG80" s="330"/>
      <c r="AH80" s="330"/>
      <c r="AI80" s="330"/>
      <c r="AJ80" s="330"/>
      <c r="AK80" s="330"/>
      <c r="AL80" s="330"/>
      <c r="AM80" s="330"/>
      <c r="AN80" s="330"/>
      <c r="AO80" s="330"/>
      <c r="AP80" s="330"/>
      <c r="AQ80" s="330"/>
      <c r="AR80" s="330"/>
      <c r="AS80" s="330"/>
      <c r="AT80" s="330"/>
      <c r="AU80" s="330"/>
      <c r="AV80" s="330"/>
      <c r="AW80" s="330"/>
      <c r="AX80" s="330"/>
      <c r="AY80" s="330"/>
      <c r="AZ80" s="331">
        <v>1</v>
      </c>
    </row>
    <row r="81" spans="1:52">
      <c r="A81" s="315"/>
      <c r="B81" s="319" t="s">
        <v>821</v>
      </c>
      <c r="C81" s="320"/>
      <c r="D81" s="332"/>
      <c r="E81" s="333"/>
      <c r="F81" s="333"/>
      <c r="G81" s="333"/>
      <c r="H81" s="333"/>
      <c r="I81" s="333"/>
      <c r="J81" s="333"/>
      <c r="K81" s="333"/>
      <c r="L81" s="333"/>
      <c r="M81" s="333"/>
      <c r="N81" s="333"/>
      <c r="O81" s="333"/>
      <c r="P81" s="333"/>
      <c r="Q81" s="333"/>
      <c r="R81" s="333"/>
      <c r="S81" s="333"/>
      <c r="T81" s="333">
        <v>2</v>
      </c>
      <c r="U81" s="333"/>
      <c r="V81" s="333"/>
      <c r="W81" s="333"/>
      <c r="X81" s="333"/>
      <c r="Y81" s="333"/>
      <c r="Z81" s="333"/>
      <c r="AA81" s="333"/>
      <c r="AB81" s="333"/>
      <c r="AC81" s="333"/>
      <c r="AD81" s="333"/>
      <c r="AE81" s="333"/>
      <c r="AF81" s="333">
        <v>1</v>
      </c>
      <c r="AG81" s="333">
        <v>1</v>
      </c>
      <c r="AH81" s="333"/>
      <c r="AI81" s="333"/>
      <c r="AJ81" s="333"/>
      <c r="AK81" s="333"/>
      <c r="AL81" s="333"/>
      <c r="AM81" s="333"/>
      <c r="AN81" s="333">
        <v>1</v>
      </c>
      <c r="AO81" s="333">
        <v>1</v>
      </c>
      <c r="AP81" s="333">
        <v>1</v>
      </c>
      <c r="AQ81" s="333">
        <v>1</v>
      </c>
      <c r="AR81" s="333"/>
      <c r="AS81" s="333"/>
      <c r="AT81" s="333"/>
      <c r="AU81" s="333"/>
      <c r="AV81" s="333"/>
      <c r="AW81" s="333"/>
      <c r="AX81" s="333"/>
      <c r="AY81" s="333"/>
      <c r="AZ81" s="334">
        <v>8</v>
      </c>
    </row>
    <row r="82" spans="1:52">
      <c r="A82" s="315"/>
      <c r="B82" s="305" t="s">
        <v>148</v>
      </c>
      <c r="C82" s="305" t="s">
        <v>361</v>
      </c>
      <c r="D82" s="326"/>
      <c r="E82" s="327">
        <v>1</v>
      </c>
      <c r="F82" s="327"/>
      <c r="G82" s="327"/>
      <c r="H82" s="327"/>
      <c r="I82" s="327"/>
      <c r="J82" s="327"/>
      <c r="K82" s="327"/>
      <c r="L82" s="327"/>
      <c r="M82" s="327"/>
      <c r="N82" s="327"/>
      <c r="O82" s="327"/>
      <c r="P82" s="327"/>
      <c r="Q82" s="327"/>
      <c r="R82" s="327"/>
      <c r="S82" s="327"/>
      <c r="T82" s="327"/>
      <c r="U82" s="327"/>
      <c r="V82" s="327"/>
      <c r="W82" s="327"/>
      <c r="X82" s="327"/>
      <c r="Y82" s="327"/>
      <c r="Z82" s="327"/>
      <c r="AA82" s="327"/>
      <c r="AB82" s="327"/>
      <c r="AC82" s="327"/>
      <c r="AD82" s="327"/>
      <c r="AE82" s="327"/>
      <c r="AF82" s="327"/>
      <c r="AG82" s="327"/>
      <c r="AH82" s="327"/>
      <c r="AI82" s="327"/>
      <c r="AJ82" s="327"/>
      <c r="AK82" s="327"/>
      <c r="AL82" s="327"/>
      <c r="AM82" s="327"/>
      <c r="AN82" s="327"/>
      <c r="AO82" s="327"/>
      <c r="AP82" s="327"/>
      <c r="AQ82" s="327"/>
      <c r="AR82" s="327"/>
      <c r="AS82" s="327"/>
      <c r="AT82" s="327"/>
      <c r="AU82" s="327"/>
      <c r="AV82" s="327"/>
      <c r="AW82" s="327"/>
      <c r="AX82" s="327"/>
      <c r="AY82" s="327"/>
      <c r="AZ82" s="328">
        <v>1</v>
      </c>
    </row>
    <row r="83" spans="1:52">
      <c r="A83" s="315"/>
      <c r="B83" s="315"/>
      <c r="C83" s="318" t="s">
        <v>148</v>
      </c>
      <c r="D83" s="329"/>
      <c r="E83" s="330"/>
      <c r="F83" s="330"/>
      <c r="G83" s="330"/>
      <c r="H83" s="330"/>
      <c r="I83" s="330"/>
      <c r="J83" s="330"/>
      <c r="K83" s="330">
        <v>1</v>
      </c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>
        <v>1</v>
      </c>
      <c r="AA83" s="330"/>
      <c r="AB83" s="330"/>
      <c r="AC83" s="330"/>
      <c r="AD83" s="330"/>
      <c r="AE83" s="330"/>
      <c r="AF83" s="330"/>
      <c r="AG83" s="330"/>
      <c r="AH83" s="330"/>
      <c r="AI83" s="330"/>
      <c r="AJ83" s="330"/>
      <c r="AK83" s="330"/>
      <c r="AL83" s="330"/>
      <c r="AM83" s="330"/>
      <c r="AN83" s="330"/>
      <c r="AO83" s="330"/>
      <c r="AP83" s="330"/>
      <c r="AQ83" s="330"/>
      <c r="AR83" s="330"/>
      <c r="AS83" s="330"/>
      <c r="AT83" s="330"/>
      <c r="AU83" s="330"/>
      <c r="AV83" s="330"/>
      <c r="AW83" s="330"/>
      <c r="AX83" s="330"/>
      <c r="AY83" s="330"/>
      <c r="AZ83" s="331">
        <v>2</v>
      </c>
    </row>
    <row r="84" spans="1:52">
      <c r="A84" s="315"/>
      <c r="B84" s="315"/>
      <c r="C84" s="318" t="s">
        <v>398</v>
      </c>
      <c r="D84" s="329"/>
      <c r="E84" s="330"/>
      <c r="F84" s="330"/>
      <c r="G84" s="330">
        <v>1</v>
      </c>
      <c r="H84" s="330"/>
      <c r="I84" s="330"/>
      <c r="J84" s="330"/>
      <c r="K84" s="330"/>
      <c r="L84" s="330"/>
      <c r="M84" s="330"/>
      <c r="N84" s="330"/>
      <c r="O84" s="330"/>
      <c r="P84" s="330"/>
      <c r="Q84" s="330"/>
      <c r="R84" s="330"/>
      <c r="S84" s="330"/>
      <c r="T84" s="330"/>
      <c r="U84" s="330"/>
      <c r="V84" s="330"/>
      <c r="W84" s="330"/>
      <c r="X84" s="330"/>
      <c r="Y84" s="330"/>
      <c r="Z84" s="330"/>
      <c r="AA84" s="330"/>
      <c r="AB84" s="330"/>
      <c r="AC84" s="330"/>
      <c r="AD84" s="330"/>
      <c r="AE84" s="330"/>
      <c r="AF84" s="330"/>
      <c r="AG84" s="330"/>
      <c r="AH84" s="330"/>
      <c r="AI84" s="330"/>
      <c r="AJ84" s="330"/>
      <c r="AK84" s="330"/>
      <c r="AL84" s="330"/>
      <c r="AM84" s="330"/>
      <c r="AN84" s="330"/>
      <c r="AO84" s="330"/>
      <c r="AP84" s="330"/>
      <c r="AQ84" s="330"/>
      <c r="AR84" s="330"/>
      <c r="AS84" s="330"/>
      <c r="AT84" s="330"/>
      <c r="AU84" s="330"/>
      <c r="AV84" s="330"/>
      <c r="AW84" s="330"/>
      <c r="AX84" s="330"/>
      <c r="AY84" s="330"/>
      <c r="AZ84" s="331">
        <v>1</v>
      </c>
    </row>
    <row r="85" spans="1:52">
      <c r="A85" s="315"/>
      <c r="B85" s="315"/>
      <c r="C85" s="318" t="s">
        <v>711</v>
      </c>
      <c r="D85" s="329"/>
      <c r="E85" s="330"/>
      <c r="F85" s="330"/>
      <c r="G85" s="330"/>
      <c r="H85" s="330"/>
      <c r="I85" s="330"/>
      <c r="J85" s="330"/>
      <c r="K85" s="330"/>
      <c r="L85" s="330"/>
      <c r="M85" s="330"/>
      <c r="N85" s="330"/>
      <c r="O85" s="330"/>
      <c r="P85" s="330"/>
      <c r="Q85" s="330"/>
      <c r="R85" s="330"/>
      <c r="S85" s="330"/>
      <c r="T85" s="330"/>
      <c r="U85" s="330"/>
      <c r="V85" s="330"/>
      <c r="W85" s="330"/>
      <c r="X85" s="330"/>
      <c r="Y85" s="330"/>
      <c r="Z85" s="330"/>
      <c r="AA85" s="330"/>
      <c r="AB85" s="330"/>
      <c r="AC85" s="330"/>
      <c r="AD85" s="330"/>
      <c r="AE85" s="330"/>
      <c r="AF85" s="330"/>
      <c r="AG85" s="330"/>
      <c r="AH85" s="330"/>
      <c r="AI85" s="330"/>
      <c r="AJ85" s="330"/>
      <c r="AK85" s="330">
        <v>2</v>
      </c>
      <c r="AL85" s="330">
        <v>1</v>
      </c>
      <c r="AM85" s="330"/>
      <c r="AN85" s="330"/>
      <c r="AO85" s="330"/>
      <c r="AP85" s="330"/>
      <c r="AQ85" s="330"/>
      <c r="AR85" s="330"/>
      <c r="AS85" s="330"/>
      <c r="AT85" s="330"/>
      <c r="AU85" s="330"/>
      <c r="AV85" s="330"/>
      <c r="AW85" s="330"/>
      <c r="AX85" s="330"/>
      <c r="AY85" s="330"/>
      <c r="AZ85" s="331">
        <v>3</v>
      </c>
    </row>
    <row r="86" spans="1:52">
      <c r="A86" s="315"/>
      <c r="B86" s="319" t="s">
        <v>822</v>
      </c>
      <c r="C86" s="320"/>
      <c r="D86" s="332"/>
      <c r="E86" s="333">
        <v>1</v>
      </c>
      <c r="F86" s="333"/>
      <c r="G86" s="333">
        <v>1</v>
      </c>
      <c r="H86" s="333"/>
      <c r="I86" s="333"/>
      <c r="J86" s="333"/>
      <c r="K86" s="333">
        <v>1</v>
      </c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>
        <v>1</v>
      </c>
      <c r="AA86" s="333"/>
      <c r="AB86" s="333"/>
      <c r="AC86" s="333"/>
      <c r="AD86" s="333"/>
      <c r="AE86" s="333"/>
      <c r="AF86" s="333"/>
      <c r="AG86" s="333"/>
      <c r="AH86" s="333"/>
      <c r="AI86" s="333"/>
      <c r="AJ86" s="333"/>
      <c r="AK86" s="333">
        <v>2</v>
      </c>
      <c r="AL86" s="333">
        <v>1</v>
      </c>
      <c r="AM86" s="333"/>
      <c r="AN86" s="333"/>
      <c r="AO86" s="333"/>
      <c r="AP86" s="333"/>
      <c r="AQ86" s="333"/>
      <c r="AR86" s="333"/>
      <c r="AS86" s="333"/>
      <c r="AT86" s="333"/>
      <c r="AU86" s="333"/>
      <c r="AV86" s="333"/>
      <c r="AW86" s="333"/>
      <c r="AX86" s="333"/>
      <c r="AY86" s="333"/>
      <c r="AZ86" s="334">
        <v>7</v>
      </c>
    </row>
    <row r="87" spans="1:52">
      <c r="A87" s="315"/>
      <c r="B87" s="305" t="s">
        <v>250</v>
      </c>
      <c r="C87" s="305" t="s">
        <v>778</v>
      </c>
      <c r="D87" s="326"/>
      <c r="E87" s="327"/>
      <c r="F87" s="327"/>
      <c r="G87" s="327"/>
      <c r="H87" s="327"/>
      <c r="I87" s="327"/>
      <c r="J87" s="327"/>
      <c r="K87" s="327"/>
      <c r="L87" s="327"/>
      <c r="M87" s="327"/>
      <c r="N87" s="327"/>
      <c r="O87" s="327"/>
      <c r="P87" s="327"/>
      <c r="Q87" s="327"/>
      <c r="R87" s="327"/>
      <c r="S87" s="327"/>
      <c r="T87" s="327"/>
      <c r="U87" s="327"/>
      <c r="V87" s="327"/>
      <c r="W87" s="327"/>
      <c r="X87" s="327"/>
      <c r="Y87" s="327"/>
      <c r="Z87" s="327"/>
      <c r="AA87" s="327"/>
      <c r="AB87" s="327"/>
      <c r="AC87" s="327"/>
      <c r="AD87" s="327"/>
      <c r="AE87" s="327"/>
      <c r="AF87" s="327"/>
      <c r="AG87" s="327"/>
      <c r="AH87" s="327"/>
      <c r="AI87" s="327"/>
      <c r="AJ87" s="327"/>
      <c r="AK87" s="327"/>
      <c r="AL87" s="327"/>
      <c r="AM87" s="327"/>
      <c r="AN87" s="327"/>
      <c r="AO87" s="327"/>
      <c r="AP87" s="327">
        <v>1</v>
      </c>
      <c r="AQ87" s="327"/>
      <c r="AR87" s="327"/>
      <c r="AS87" s="327"/>
      <c r="AT87" s="327"/>
      <c r="AU87" s="327"/>
      <c r="AV87" s="327"/>
      <c r="AW87" s="327"/>
      <c r="AX87" s="327"/>
      <c r="AY87" s="327"/>
      <c r="AZ87" s="328">
        <v>1</v>
      </c>
    </row>
    <row r="88" spans="1:52">
      <c r="A88" s="315"/>
      <c r="B88" s="315"/>
      <c r="C88" s="318" t="s">
        <v>204</v>
      </c>
      <c r="D88" s="329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E88" s="330"/>
      <c r="AF88" s="330"/>
      <c r="AG88" s="330"/>
      <c r="AH88" s="330">
        <v>1</v>
      </c>
      <c r="AI88" s="330"/>
      <c r="AJ88" s="330"/>
      <c r="AK88" s="330"/>
      <c r="AL88" s="330"/>
      <c r="AM88" s="330"/>
      <c r="AN88" s="330"/>
      <c r="AO88" s="330"/>
      <c r="AP88" s="330"/>
      <c r="AQ88" s="330"/>
      <c r="AR88" s="330"/>
      <c r="AS88" s="330"/>
      <c r="AT88" s="330"/>
      <c r="AU88" s="330"/>
      <c r="AV88" s="330"/>
      <c r="AW88" s="330"/>
      <c r="AX88" s="330"/>
      <c r="AY88" s="330"/>
      <c r="AZ88" s="331">
        <v>1</v>
      </c>
    </row>
    <row r="89" spans="1:52">
      <c r="A89" s="315"/>
      <c r="B89" s="315"/>
      <c r="C89" s="318" t="s">
        <v>642</v>
      </c>
      <c r="D89" s="329"/>
      <c r="E89" s="330"/>
      <c r="F89" s="330"/>
      <c r="G89" s="330"/>
      <c r="H89" s="330"/>
      <c r="I89" s="330"/>
      <c r="J89" s="330"/>
      <c r="K89" s="330"/>
      <c r="L89" s="330"/>
      <c r="M89" s="330"/>
      <c r="N89" s="330"/>
      <c r="O89" s="330"/>
      <c r="P89" s="330"/>
      <c r="Q89" s="330"/>
      <c r="R89" s="330"/>
      <c r="S89" s="330"/>
      <c r="T89" s="330"/>
      <c r="U89" s="330"/>
      <c r="V89" s="330"/>
      <c r="W89" s="330"/>
      <c r="X89" s="330"/>
      <c r="Y89" s="330"/>
      <c r="Z89" s="330"/>
      <c r="AA89" s="330"/>
      <c r="AB89" s="330"/>
      <c r="AC89" s="330"/>
      <c r="AD89" s="330"/>
      <c r="AE89" s="330"/>
      <c r="AF89" s="330"/>
      <c r="AG89" s="330">
        <v>1</v>
      </c>
      <c r="AH89" s="330"/>
      <c r="AI89" s="330">
        <v>1</v>
      </c>
      <c r="AJ89" s="330"/>
      <c r="AK89" s="330"/>
      <c r="AL89" s="330"/>
      <c r="AM89" s="330"/>
      <c r="AN89" s="330"/>
      <c r="AO89" s="330"/>
      <c r="AP89" s="330"/>
      <c r="AQ89" s="330"/>
      <c r="AR89" s="330"/>
      <c r="AS89" s="330"/>
      <c r="AT89" s="330"/>
      <c r="AU89" s="330"/>
      <c r="AV89" s="330"/>
      <c r="AW89" s="330"/>
      <c r="AX89" s="330"/>
      <c r="AY89" s="330"/>
      <c r="AZ89" s="331">
        <v>2</v>
      </c>
    </row>
    <row r="90" spans="1:52">
      <c r="A90" s="315"/>
      <c r="B90" s="319" t="s">
        <v>823</v>
      </c>
      <c r="C90" s="320"/>
      <c r="D90" s="332"/>
      <c r="E90" s="333"/>
      <c r="F90" s="333"/>
      <c r="G90" s="333"/>
      <c r="H90" s="333"/>
      <c r="I90" s="333"/>
      <c r="J90" s="333"/>
      <c r="K90" s="333"/>
      <c r="L90" s="333"/>
      <c r="M90" s="333"/>
      <c r="N90" s="333"/>
      <c r="O90" s="333"/>
      <c r="P90" s="333"/>
      <c r="Q90" s="333"/>
      <c r="R90" s="333"/>
      <c r="S90" s="333"/>
      <c r="T90" s="333"/>
      <c r="U90" s="333"/>
      <c r="V90" s="333"/>
      <c r="W90" s="333"/>
      <c r="X90" s="333"/>
      <c r="Y90" s="333"/>
      <c r="Z90" s="333"/>
      <c r="AA90" s="333"/>
      <c r="AB90" s="333"/>
      <c r="AC90" s="333"/>
      <c r="AD90" s="333"/>
      <c r="AE90" s="333"/>
      <c r="AF90" s="333"/>
      <c r="AG90" s="333">
        <v>1</v>
      </c>
      <c r="AH90" s="333">
        <v>1</v>
      </c>
      <c r="AI90" s="333">
        <v>1</v>
      </c>
      <c r="AJ90" s="333"/>
      <c r="AK90" s="333"/>
      <c r="AL90" s="333"/>
      <c r="AM90" s="333"/>
      <c r="AN90" s="333"/>
      <c r="AO90" s="333"/>
      <c r="AP90" s="333">
        <v>1</v>
      </c>
      <c r="AQ90" s="333"/>
      <c r="AR90" s="333"/>
      <c r="AS90" s="333"/>
      <c r="AT90" s="333"/>
      <c r="AU90" s="333"/>
      <c r="AV90" s="333"/>
      <c r="AW90" s="333"/>
      <c r="AX90" s="333"/>
      <c r="AY90" s="333"/>
      <c r="AZ90" s="334">
        <v>4</v>
      </c>
    </row>
    <row r="91" spans="1:52">
      <c r="A91" s="315"/>
      <c r="B91" s="305" t="s">
        <v>249</v>
      </c>
      <c r="C91" s="305" t="s">
        <v>249</v>
      </c>
      <c r="D91" s="326"/>
      <c r="E91" s="327"/>
      <c r="F91" s="327"/>
      <c r="G91" s="327"/>
      <c r="H91" s="327"/>
      <c r="I91" s="327"/>
      <c r="J91" s="327"/>
      <c r="K91" s="327"/>
      <c r="L91" s="327"/>
      <c r="M91" s="327"/>
      <c r="N91" s="327"/>
      <c r="O91" s="327"/>
      <c r="P91" s="327"/>
      <c r="Q91" s="327"/>
      <c r="R91" s="327"/>
      <c r="S91" s="327"/>
      <c r="T91" s="327"/>
      <c r="U91" s="327"/>
      <c r="V91" s="327"/>
      <c r="W91" s="327"/>
      <c r="X91" s="327"/>
      <c r="Y91" s="327"/>
      <c r="Z91" s="327"/>
      <c r="AA91" s="327"/>
      <c r="AB91" s="327"/>
      <c r="AC91" s="327"/>
      <c r="AD91" s="327"/>
      <c r="AE91" s="327"/>
      <c r="AF91" s="327"/>
      <c r="AG91" s="327"/>
      <c r="AH91" s="327"/>
      <c r="AI91" s="327"/>
      <c r="AJ91" s="327"/>
      <c r="AK91" s="327"/>
      <c r="AL91" s="327"/>
      <c r="AM91" s="327"/>
      <c r="AN91" s="327"/>
      <c r="AO91" s="327">
        <v>1</v>
      </c>
      <c r="AP91" s="327"/>
      <c r="AQ91" s="327"/>
      <c r="AR91" s="327"/>
      <c r="AS91" s="327"/>
      <c r="AT91" s="327"/>
      <c r="AU91" s="327"/>
      <c r="AV91" s="327"/>
      <c r="AW91" s="327"/>
      <c r="AX91" s="327"/>
      <c r="AY91" s="327"/>
      <c r="AZ91" s="328">
        <v>1</v>
      </c>
    </row>
    <row r="92" spans="1:52">
      <c r="A92" s="315"/>
      <c r="B92" s="315"/>
      <c r="C92" s="318" t="s">
        <v>500</v>
      </c>
      <c r="D92" s="329"/>
      <c r="E92" s="330"/>
      <c r="F92" s="330"/>
      <c r="G92" s="330"/>
      <c r="H92" s="330"/>
      <c r="I92" s="330"/>
      <c r="J92" s="330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30"/>
      <c r="V92" s="330"/>
      <c r="W92" s="330"/>
      <c r="X92" s="330">
        <v>1</v>
      </c>
      <c r="Y92" s="330">
        <v>1</v>
      </c>
      <c r="Z92" s="330"/>
      <c r="AA92" s="330"/>
      <c r="AB92" s="330"/>
      <c r="AC92" s="330"/>
      <c r="AD92" s="330"/>
      <c r="AE92" s="330"/>
      <c r="AF92" s="330"/>
      <c r="AG92" s="330"/>
      <c r="AH92" s="330"/>
      <c r="AI92" s="330"/>
      <c r="AJ92" s="330"/>
      <c r="AK92" s="330"/>
      <c r="AL92" s="330"/>
      <c r="AM92" s="330"/>
      <c r="AN92" s="330"/>
      <c r="AO92" s="330"/>
      <c r="AP92" s="330"/>
      <c r="AQ92" s="330"/>
      <c r="AR92" s="330"/>
      <c r="AS92" s="330"/>
      <c r="AT92" s="330"/>
      <c r="AU92" s="330"/>
      <c r="AV92" s="330"/>
      <c r="AW92" s="330"/>
      <c r="AX92" s="330"/>
      <c r="AY92" s="330"/>
      <c r="AZ92" s="331">
        <v>2</v>
      </c>
    </row>
    <row r="93" spans="1:52">
      <c r="A93" s="315"/>
      <c r="B93" s="315"/>
      <c r="C93" s="318" t="s">
        <v>638</v>
      </c>
      <c r="D93" s="329"/>
      <c r="E93" s="330"/>
      <c r="F93" s="330"/>
      <c r="G93" s="330"/>
      <c r="H93" s="330"/>
      <c r="I93" s="330"/>
      <c r="J93" s="330"/>
      <c r="K93" s="330"/>
      <c r="L93" s="330"/>
      <c r="M93" s="330"/>
      <c r="N93" s="330"/>
      <c r="O93" s="330"/>
      <c r="P93" s="330"/>
      <c r="Q93" s="330"/>
      <c r="R93" s="330"/>
      <c r="S93" s="330"/>
      <c r="T93" s="330"/>
      <c r="U93" s="330"/>
      <c r="V93" s="330"/>
      <c r="W93" s="330"/>
      <c r="X93" s="330"/>
      <c r="Y93" s="330"/>
      <c r="Z93" s="330"/>
      <c r="AA93" s="330"/>
      <c r="AB93" s="330"/>
      <c r="AC93" s="330"/>
      <c r="AD93" s="330"/>
      <c r="AE93" s="330"/>
      <c r="AF93" s="330">
        <v>1</v>
      </c>
      <c r="AG93" s="330"/>
      <c r="AH93" s="330"/>
      <c r="AI93" s="330"/>
      <c r="AJ93" s="330"/>
      <c r="AK93" s="330"/>
      <c r="AL93" s="330"/>
      <c r="AM93" s="330"/>
      <c r="AN93" s="330"/>
      <c r="AO93" s="330"/>
      <c r="AP93" s="330"/>
      <c r="AQ93" s="330"/>
      <c r="AR93" s="330"/>
      <c r="AS93" s="330"/>
      <c r="AT93" s="330"/>
      <c r="AU93" s="330"/>
      <c r="AV93" s="330"/>
      <c r="AW93" s="330"/>
      <c r="AX93" s="330"/>
      <c r="AY93" s="330"/>
      <c r="AZ93" s="331">
        <v>1</v>
      </c>
    </row>
    <row r="94" spans="1:52">
      <c r="A94" s="315"/>
      <c r="B94" s="319" t="s">
        <v>824</v>
      </c>
      <c r="C94" s="320"/>
      <c r="D94" s="332"/>
      <c r="E94" s="333"/>
      <c r="F94" s="333"/>
      <c r="G94" s="333"/>
      <c r="H94" s="333"/>
      <c r="I94" s="333"/>
      <c r="J94" s="333"/>
      <c r="K94" s="333"/>
      <c r="L94" s="333"/>
      <c r="M94" s="333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>
        <v>1</v>
      </c>
      <c r="Y94" s="333">
        <v>1</v>
      </c>
      <c r="Z94" s="333"/>
      <c r="AA94" s="333"/>
      <c r="AB94" s="333"/>
      <c r="AC94" s="333"/>
      <c r="AD94" s="333"/>
      <c r="AE94" s="333"/>
      <c r="AF94" s="333">
        <v>1</v>
      </c>
      <c r="AG94" s="333"/>
      <c r="AH94" s="333"/>
      <c r="AI94" s="333"/>
      <c r="AJ94" s="333"/>
      <c r="AK94" s="333"/>
      <c r="AL94" s="333"/>
      <c r="AM94" s="333"/>
      <c r="AN94" s="333"/>
      <c r="AO94" s="333">
        <v>1</v>
      </c>
      <c r="AP94" s="333"/>
      <c r="AQ94" s="333"/>
      <c r="AR94" s="333"/>
      <c r="AS94" s="333"/>
      <c r="AT94" s="333"/>
      <c r="AU94" s="333"/>
      <c r="AV94" s="333"/>
      <c r="AW94" s="333"/>
      <c r="AX94" s="333"/>
      <c r="AY94" s="333"/>
      <c r="AZ94" s="334">
        <v>4</v>
      </c>
    </row>
    <row r="95" spans="1:52">
      <c r="A95" s="315"/>
      <c r="B95" s="305" t="s">
        <v>252</v>
      </c>
      <c r="C95" s="305" t="s">
        <v>565</v>
      </c>
      <c r="D95" s="326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>
        <v>1</v>
      </c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8">
        <v>1</v>
      </c>
    </row>
    <row r="96" spans="1:52">
      <c r="A96" s="315"/>
      <c r="B96" s="315"/>
      <c r="C96" s="318" t="s">
        <v>777</v>
      </c>
      <c r="D96" s="329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330"/>
      <c r="T96" s="330"/>
      <c r="U96" s="330"/>
      <c r="V96" s="330"/>
      <c r="W96" s="330"/>
      <c r="X96" s="330"/>
      <c r="Y96" s="330"/>
      <c r="Z96" s="330"/>
      <c r="AA96" s="330"/>
      <c r="AB96" s="330"/>
      <c r="AC96" s="330"/>
      <c r="AD96" s="330"/>
      <c r="AE96" s="330"/>
      <c r="AF96" s="330"/>
      <c r="AG96" s="330"/>
      <c r="AH96" s="330"/>
      <c r="AI96" s="330"/>
      <c r="AJ96" s="330"/>
      <c r="AK96" s="330"/>
      <c r="AL96" s="330"/>
      <c r="AM96" s="330"/>
      <c r="AN96" s="330"/>
      <c r="AO96" s="330"/>
      <c r="AP96" s="330">
        <v>1</v>
      </c>
      <c r="AQ96" s="330"/>
      <c r="AR96" s="330"/>
      <c r="AS96" s="330"/>
      <c r="AT96" s="330"/>
      <c r="AU96" s="330"/>
      <c r="AV96" s="330"/>
      <c r="AW96" s="330"/>
      <c r="AX96" s="330"/>
      <c r="AY96" s="330"/>
      <c r="AZ96" s="331">
        <v>1</v>
      </c>
    </row>
    <row r="97" spans="1:52">
      <c r="A97" s="315"/>
      <c r="B97" s="315"/>
      <c r="C97" s="318" t="s">
        <v>594</v>
      </c>
      <c r="D97" s="329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30"/>
      <c r="V97" s="330"/>
      <c r="W97" s="330"/>
      <c r="X97" s="330"/>
      <c r="Y97" s="330"/>
      <c r="Z97" s="330"/>
      <c r="AA97" s="330"/>
      <c r="AB97" s="330"/>
      <c r="AC97" s="330"/>
      <c r="AD97" s="330"/>
      <c r="AE97" s="330"/>
      <c r="AF97" s="330">
        <v>2</v>
      </c>
      <c r="AG97" s="330"/>
      <c r="AH97" s="330"/>
      <c r="AI97" s="330"/>
      <c r="AJ97" s="330"/>
      <c r="AK97" s="330"/>
      <c r="AL97" s="330"/>
      <c r="AM97" s="330"/>
      <c r="AN97" s="330"/>
      <c r="AO97" s="330"/>
      <c r="AP97" s="330"/>
      <c r="AQ97" s="330"/>
      <c r="AR97" s="330"/>
      <c r="AS97" s="330"/>
      <c r="AT97" s="330"/>
      <c r="AU97" s="330"/>
      <c r="AV97" s="330"/>
      <c r="AW97" s="330"/>
      <c r="AX97" s="330"/>
      <c r="AY97" s="330"/>
      <c r="AZ97" s="331">
        <v>2</v>
      </c>
    </row>
    <row r="98" spans="1:52">
      <c r="A98" s="315"/>
      <c r="B98" s="319" t="s">
        <v>825</v>
      </c>
      <c r="C98" s="320"/>
      <c r="D98" s="332"/>
      <c r="E98" s="333"/>
      <c r="F98" s="333"/>
      <c r="G98" s="333"/>
      <c r="H98" s="333"/>
      <c r="I98" s="333"/>
      <c r="J98" s="333"/>
      <c r="K98" s="333"/>
      <c r="L98" s="333"/>
      <c r="M98" s="333"/>
      <c r="N98" s="333"/>
      <c r="O98" s="333"/>
      <c r="P98" s="333"/>
      <c r="Q98" s="333"/>
      <c r="R98" s="333"/>
      <c r="S98" s="333"/>
      <c r="T98" s="333"/>
      <c r="U98" s="333"/>
      <c r="V98" s="333"/>
      <c r="W98" s="333"/>
      <c r="X98" s="333"/>
      <c r="Y98" s="333"/>
      <c r="Z98" s="333"/>
      <c r="AA98" s="333"/>
      <c r="AB98" s="333"/>
      <c r="AC98" s="333"/>
      <c r="AD98" s="333">
        <v>1</v>
      </c>
      <c r="AE98" s="333"/>
      <c r="AF98" s="333">
        <v>2</v>
      </c>
      <c r="AG98" s="333"/>
      <c r="AH98" s="333"/>
      <c r="AI98" s="333"/>
      <c r="AJ98" s="333"/>
      <c r="AK98" s="333"/>
      <c r="AL98" s="333"/>
      <c r="AM98" s="333"/>
      <c r="AN98" s="333"/>
      <c r="AO98" s="333"/>
      <c r="AP98" s="333">
        <v>1</v>
      </c>
      <c r="AQ98" s="333"/>
      <c r="AR98" s="333"/>
      <c r="AS98" s="333"/>
      <c r="AT98" s="333"/>
      <c r="AU98" s="333"/>
      <c r="AV98" s="333"/>
      <c r="AW98" s="333"/>
      <c r="AX98" s="333"/>
      <c r="AY98" s="333"/>
      <c r="AZ98" s="334">
        <v>4</v>
      </c>
    </row>
    <row r="99" spans="1:52">
      <c r="A99" s="315"/>
      <c r="B99" s="305" t="s">
        <v>253</v>
      </c>
      <c r="C99" s="305" t="s">
        <v>405</v>
      </c>
      <c r="D99" s="326"/>
      <c r="E99" s="327"/>
      <c r="F99" s="327"/>
      <c r="G99" s="327"/>
      <c r="H99" s="327"/>
      <c r="I99" s="327"/>
      <c r="J99" s="327"/>
      <c r="K99" s="327"/>
      <c r="L99" s="327"/>
      <c r="M99" s="327"/>
      <c r="N99" s="327">
        <v>1</v>
      </c>
      <c r="O99" s="327"/>
      <c r="P99" s="327"/>
      <c r="Q99" s="327"/>
      <c r="R99" s="327"/>
      <c r="S99" s="327"/>
      <c r="T99" s="327"/>
      <c r="U99" s="327"/>
      <c r="V99" s="327"/>
      <c r="W99" s="327"/>
      <c r="X99" s="327"/>
      <c r="Y99" s="327"/>
      <c r="Z99" s="327"/>
      <c r="AA99" s="327"/>
      <c r="AB99" s="327"/>
      <c r="AC99" s="327"/>
      <c r="AD99" s="327"/>
      <c r="AE99" s="327"/>
      <c r="AF99" s="327"/>
      <c r="AG99" s="327"/>
      <c r="AH99" s="327"/>
      <c r="AI99" s="327"/>
      <c r="AJ99" s="327"/>
      <c r="AK99" s="327"/>
      <c r="AL99" s="327"/>
      <c r="AM99" s="327"/>
      <c r="AN99" s="327"/>
      <c r="AO99" s="327"/>
      <c r="AP99" s="327"/>
      <c r="AQ99" s="327"/>
      <c r="AR99" s="327"/>
      <c r="AS99" s="327"/>
      <c r="AT99" s="327"/>
      <c r="AU99" s="327"/>
      <c r="AV99" s="327"/>
      <c r="AW99" s="327"/>
      <c r="AX99" s="327"/>
      <c r="AY99" s="327"/>
      <c r="AZ99" s="328">
        <v>1</v>
      </c>
    </row>
    <row r="100" spans="1:52">
      <c r="A100" s="315"/>
      <c r="B100" s="319" t="s">
        <v>826</v>
      </c>
      <c r="C100" s="320"/>
      <c r="D100" s="332"/>
      <c r="E100" s="333"/>
      <c r="F100" s="333"/>
      <c r="G100" s="333"/>
      <c r="H100" s="333"/>
      <c r="I100" s="333"/>
      <c r="J100" s="333"/>
      <c r="K100" s="333"/>
      <c r="L100" s="333"/>
      <c r="M100" s="333"/>
      <c r="N100" s="333">
        <v>1</v>
      </c>
      <c r="O100" s="333"/>
      <c r="P100" s="333"/>
      <c r="Q100" s="333"/>
      <c r="R100" s="333"/>
      <c r="S100" s="333"/>
      <c r="T100" s="333"/>
      <c r="U100" s="333"/>
      <c r="V100" s="333"/>
      <c r="W100" s="333"/>
      <c r="X100" s="333"/>
      <c r="Y100" s="333"/>
      <c r="Z100" s="333"/>
      <c r="AA100" s="333"/>
      <c r="AB100" s="333"/>
      <c r="AC100" s="333"/>
      <c r="AD100" s="333"/>
      <c r="AE100" s="333"/>
      <c r="AF100" s="333"/>
      <c r="AG100" s="333"/>
      <c r="AH100" s="333"/>
      <c r="AI100" s="333"/>
      <c r="AJ100" s="333"/>
      <c r="AK100" s="333"/>
      <c r="AL100" s="333"/>
      <c r="AM100" s="333"/>
      <c r="AN100" s="333"/>
      <c r="AO100" s="333"/>
      <c r="AP100" s="333"/>
      <c r="AQ100" s="333"/>
      <c r="AR100" s="333"/>
      <c r="AS100" s="333"/>
      <c r="AT100" s="333"/>
      <c r="AU100" s="333"/>
      <c r="AV100" s="333"/>
      <c r="AW100" s="333"/>
      <c r="AX100" s="333"/>
      <c r="AY100" s="333"/>
      <c r="AZ100" s="334">
        <v>1</v>
      </c>
    </row>
    <row r="101" spans="1:52">
      <c r="A101" s="339" t="s">
        <v>827</v>
      </c>
      <c r="B101" s="340"/>
      <c r="C101" s="340"/>
      <c r="D101" s="341"/>
      <c r="E101" s="342">
        <v>4</v>
      </c>
      <c r="F101" s="342">
        <v>1</v>
      </c>
      <c r="G101" s="342">
        <v>1</v>
      </c>
      <c r="H101" s="342"/>
      <c r="I101" s="342">
        <v>1</v>
      </c>
      <c r="J101" s="342"/>
      <c r="K101" s="342">
        <v>2</v>
      </c>
      <c r="L101" s="342"/>
      <c r="M101" s="342">
        <v>1</v>
      </c>
      <c r="N101" s="342">
        <v>3</v>
      </c>
      <c r="O101" s="342">
        <v>2</v>
      </c>
      <c r="P101" s="342">
        <v>4</v>
      </c>
      <c r="Q101" s="342">
        <v>2</v>
      </c>
      <c r="R101" s="342">
        <v>1</v>
      </c>
      <c r="S101" s="342"/>
      <c r="T101" s="342">
        <v>4</v>
      </c>
      <c r="U101" s="342"/>
      <c r="V101" s="342">
        <v>1</v>
      </c>
      <c r="W101" s="342">
        <v>3</v>
      </c>
      <c r="X101" s="342">
        <v>2</v>
      </c>
      <c r="Y101" s="342">
        <v>4</v>
      </c>
      <c r="Z101" s="342">
        <v>3</v>
      </c>
      <c r="AA101" s="342">
        <v>4</v>
      </c>
      <c r="AB101" s="342">
        <v>1</v>
      </c>
      <c r="AC101" s="342">
        <v>3</v>
      </c>
      <c r="AD101" s="342">
        <v>4</v>
      </c>
      <c r="AE101" s="342"/>
      <c r="AF101" s="342">
        <v>7</v>
      </c>
      <c r="AG101" s="342">
        <v>4</v>
      </c>
      <c r="AH101" s="342">
        <v>4</v>
      </c>
      <c r="AI101" s="342">
        <v>4</v>
      </c>
      <c r="AJ101" s="342">
        <v>1</v>
      </c>
      <c r="AK101" s="342">
        <v>6</v>
      </c>
      <c r="AL101" s="342">
        <v>3</v>
      </c>
      <c r="AM101" s="342">
        <v>2</v>
      </c>
      <c r="AN101" s="342">
        <v>3</v>
      </c>
      <c r="AO101" s="342">
        <v>3</v>
      </c>
      <c r="AP101" s="342">
        <v>3</v>
      </c>
      <c r="AQ101" s="342">
        <v>1</v>
      </c>
      <c r="AR101" s="342"/>
      <c r="AS101" s="342"/>
      <c r="AT101" s="342"/>
      <c r="AU101" s="342"/>
      <c r="AV101" s="342"/>
      <c r="AW101" s="342"/>
      <c r="AX101" s="342"/>
      <c r="AY101" s="342"/>
      <c r="AZ101" s="343">
        <v>92</v>
      </c>
    </row>
    <row r="102" spans="1:52">
      <c r="A102" s="305" t="s">
        <v>60</v>
      </c>
      <c r="B102" s="305" t="s">
        <v>334</v>
      </c>
      <c r="C102" s="305" t="s">
        <v>563</v>
      </c>
      <c r="D102" s="326"/>
      <c r="E102" s="327"/>
      <c r="F102" s="327"/>
      <c r="G102" s="327"/>
      <c r="H102" s="327"/>
      <c r="I102" s="327"/>
      <c r="J102" s="327"/>
      <c r="K102" s="327"/>
      <c r="L102" s="327"/>
      <c r="M102" s="327"/>
      <c r="N102" s="327"/>
      <c r="O102" s="327"/>
      <c r="P102" s="327"/>
      <c r="Q102" s="327"/>
      <c r="R102" s="327"/>
      <c r="S102" s="327"/>
      <c r="T102" s="327"/>
      <c r="U102" s="327"/>
      <c r="V102" s="327"/>
      <c r="W102" s="327"/>
      <c r="X102" s="327"/>
      <c r="Y102" s="327"/>
      <c r="Z102" s="327"/>
      <c r="AA102" s="327"/>
      <c r="AB102" s="327"/>
      <c r="AC102" s="327"/>
      <c r="AD102" s="327"/>
      <c r="AE102" s="327"/>
      <c r="AF102" s="327"/>
      <c r="AG102" s="327"/>
      <c r="AH102" s="327"/>
      <c r="AI102" s="327"/>
      <c r="AJ102" s="327"/>
      <c r="AK102" s="327"/>
      <c r="AL102" s="327"/>
      <c r="AM102" s="327"/>
      <c r="AN102" s="327"/>
      <c r="AO102" s="327">
        <v>1</v>
      </c>
      <c r="AP102" s="327"/>
      <c r="AQ102" s="327"/>
      <c r="AR102" s="327"/>
      <c r="AS102" s="327"/>
      <c r="AT102" s="327"/>
      <c r="AU102" s="327"/>
      <c r="AV102" s="327"/>
      <c r="AW102" s="327"/>
      <c r="AX102" s="327"/>
      <c r="AY102" s="327"/>
      <c r="AZ102" s="328">
        <v>1</v>
      </c>
    </row>
    <row r="103" spans="1:52">
      <c r="A103" s="315"/>
      <c r="B103" s="315"/>
      <c r="C103" s="318" t="s">
        <v>334</v>
      </c>
      <c r="D103" s="329"/>
      <c r="E103" s="330"/>
      <c r="F103" s="330"/>
      <c r="G103" s="330"/>
      <c r="H103" s="330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  <c r="S103" s="330"/>
      <c r="T103" s="330"/>
      <c r="U103" s="330"/>
      <c r="V103" s="330"/>
      <c r="W103" s="330"/>
      <c r="X103" s="330"/>
      <c r="Y103" s="330"/>
      <c r="Z103" s="330"/>
      <c r="AA103" s="330"/>
      <c r="AB103" s="330"/>
      <c r="AC103" s="330"/>
      <c r="AD103" s="330"/>
      <c r="AE103" s="330"/>
      <c r="AF103" s="330">
        <v>1</v>
      </c>
      <c r="AG103" s="330"/>
      <c r="AH103" s="330"/>
      <c r="AI103" s="330"/>
      <c r="AJ103" s="330"/>
      <c r="AK103" s="330"/>
      <c r="AL103" s="330"/>
      <c r="AM103" s="330"/>
      <c r="AN103" s="330"/>
      <c r="AO103" s="330"/>
      <c r="AP103" s="330"/>
      <c r="AQ103" s="330"/>
      <c r="AR103" s="330"/>
      <c r="AS103" s="330"/>
      <c r="AT103" s="330"/>
      <c r="AU103" s="330"/>
      <c r="AV103" s="330"/>
      <c r="AW103" s="330"/>
      <c r="AX103" s="330"/>
      <c r="AY103" s="330"/>
      <c r="AZ103" s="331">
        <v>1</v>
      </c>
    </row>
    <row r="104" spans="1:52">
      <c r="A104" s="315"/>
      <c r="B104" s="315"/>
      <c r="C104" s="318" t="s">
        <v>735</v>
      </c>
      <c r="D104" s="329"/>
      <c r="E104" s="330"/>
      <c r="F104" s="330"/>
      <c r="G104" s="330"/>
      <c r="H104" s="330"/>
      <c r="I104" s="330"/>
      <c r="J104" s="330"/>
      <c r="K104" s="330"/>
      <c r="L104" s="330"/>
      <c r="M104" s="330"/>
      <c r="N104" s="330"/>
      <c r="O104" s="330"/>
      <c r="P104" s="330"/>
      <c r="Q104" s="330"/>
      <c r="R104" s="330"/>
      <c r="S104" s="330"/>
      <c r="T104" s="330"/>
      <c r="U104" s="330"/>
      <c r="V104" s="330"/>
      <c r="W104" s="330"/>
      <c r="X104" s="330"/>
      <c r="Y104" s="330"/>
      <c r="Z104" s="330"/>
      <c r="AA104" s="330"/>
      <c r="AB104" s="330"/>
      <c r="AC104" s="330"/>
      <c r="AD104" s="330"/>
      <c r="AE104" s="330"/>
      <c r="AF104" s="330"/>
      <c r="AG104" s="330"/>
      <c r="AH104" s="330"/>
      <c r="AI104" s="330"/>
      <c r="AJ104" s="330"/>
      <c r="AK104" s="330"/>
      <c r="AL104" s="330">
        <v>1</v>
      </c>
      <c r="AM104" s="330"/>
      <c r="AN104" s="330"/>
      <c r="AO104" s="330"/>
      <c r="AP104" s="330"/>
      <c r="AQ104" s="330"/>
      <c r="AR104" s="330"/>
      <c r="AS104" s="330"/>
      <c r="AT104" s="330"/>
      <c r="AU104" s="330"/>
      <c r="AV104" s="330"/>
      <c r="AW104" s="330"/>
      <c r="AX104" s="330"/>
      <c r="AY104" s="330"/>
      <c r="AZ104" s="331">
        <v>1</v>
      </c>
    </row>
    <row r="105" spans="1:52">
      <c r="A105" s="315"/>
      <c r="B105" s="315"/>
      <c r="C105" s="318" t="s">
        <v>604</v>
      </c>
      <c r="D105" s="329"/>
      <c r="E105" s="330"/>
      <c r="F105" s="330"/>
      <c r="G105" s="330"/>
      <c r="H105" s="330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  <c r="S105" s="330"/>
      <c r="T105" s="330"/>
      <c r="U105" s="330"/>
      <c r="V105" s="330"/>
      <c r="W105" s="330"/>
      <c r="X105" s="330"/>
      <c r="Y105" s="330"/>
      <c r="Z105" s="330"/>
      <c r="AA105" s="330"/>
      <c r="AB105" s="330"/>
      <c r="AC105" s="330"/>
      <c r="AD105" s="330"/>
      <c r="AE105" s="330"/>
      <c r="AF105" s="330">
        <v>1</v>
      </c>
      <c r="AG105" s="330"/>
      <c r="AH105" s="330">
        <v>1</v>
      </c>
      <c r="AI105" s="330"/>
      <c r="AJ105" s="330"/>
      <c r="AK105" s="330"/>
      <c r="AL105" s="330"/>
      <c r="AM105" s="330"/>
      <c r="AN105" s="330"/>
      <c r="AO105" s="330"/>
      <c r="AP105" s="330"/>
      <c r="AQ105" s="330"/>
      <c r="AR105" s="330"/>
      <c r="AS105" s="330"/>
      <c r="AT105" s="330"/>
      <c r="AU105" s="330"/>
      <c r="AV105" s="330"/>
      <c r="AW105" s="330"/>
      <c r="AX105" s="330"/>
      <c r="AY105" s="330"/>
      <c r="AZ105" s="331">
        <v>2</v>
      </c>
    </row>
    <row r="106" spans="1:52">
      <c r="A106" s="315"/>
      <c r="B106" s="315"/>
      <c r="C106" s="318" t="s">
        <v>445</v>
      </c>
      <c r="D106" s="329"/>
      <c r="E106" s="330"/>
      <c r="F106" s="330"/>
      <c r="G106" s="330"/>
      <c r="H106" s="330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  <c r="S106" s="330"/>
      <c r="T106" s="330"/>
      <c r="U106" s="330"/>
      <c r="V106" s="330"/>
      <c r="W106" s="330"/>
      <c r="X106" s="330"/>
      <c r="Y106" s="330"/>
      <c r="Z106" s="330"/>
      <c r="AA106" s="330"/>
      <c r="AB106" s="330"/>
      <c r="AC106" s="330"/>
      <c r="AD106" s="330"/>
      <c r="AE106" s="330"/>
      <c r="AF106" s="330"/>
      <c r="AG106" s="330"/>
      <c r="AH106" s="330"/>
      <c r="AI106" s="330"/>
      <c r="AJ106" s="330"/>
      <c r="AK106" s="330"/>
      <c r="AL106" s="330"/>
      <c r="AM106" s="330">
        <v>2</v>
      </c>
      <c r="AN106" s="330"/>
      <c r="AO106" s="330"/>
      <c r="AP106" s="330"/>
      <c r="AQ106" s="330"/>
      <c r="AR106" s="330"/>
      <c r="AS106" s="330"/>
      <c r="AT106" s="330"/>
      <c r="AU106" s="330"/>
      <c r="AV106" s="330"/>
      <c r="AW106" s="330"/>
      <c r="AX106" s="330"/>
      <c r="AY106" s="330"/>
      <c r="AZ106" s="331">
        <v>2</v>
      </c>
    </row>
    <row r="107" spans="1:52">
      <c r="A107" s="315"/>
      <c r="B107" s="319" t="s">
        <v>828</v>
      </c>
      <c r="C107" s="320"/>
      <c r="D107" s="332"/>
      <c r="E107" s="333"/>
      <c r="F107" s="333"/>
      <c r="G107" s="333"/>
      <c r="H107" s="333"/>
      <c r="I107" s="333"/>
      <c r="J107" s="333"/>
      <c r="K107" s="333"/>
      <c r="L107" s="333"/>
      <c r="M107" s="333"/>
      <c r="N107" s="333"/>
      <c r="O107" s="333"/>
      <c r="P107" s="333"/>
      <c r="Q107" s="333"/>
      <c r="R107" s="333"/>
      <c r="S107" s="333"/>
      <c r="T107" s="333"/>
      <c r="U107" s="333"/>
      <c r="V107" s="333"/>
      <c r="W107" s="333"/>
      <c r="X107" s="333"/>
      <c r="Y107" s="333"/>
      <c r="Z107" s="333"/>
      <c r="AA107" s="333"/>
      <c r="AB107" s="333"/>
      <c r="AC107" s="333"/>
      <c r="AD107" s="333"/>
      <c r="AE107" s="333"/>
      <c r="AF107" s="333">
        <v>2</v>
      </c>
      <c r="AG107" s="333"/>
      <c r="AH107" s="333">
        <v>1</v>
      </c>
      <c r="AI107" s="333"/>
      <c r="AJ107" s="333"/>
      <c r="AK107" s="333"/>
      <c r="AL107" s="333">
        <v>1</v>
      </c>
      <c r="AM107" s="333">
        <v>2</v>
      </c>
      <c r="AN107" s="333"/>
      <c r="AO107" s="333">
        <v>1</v>
      </c>
      <c r="AP107" s="333"/>
      <c r="AQ107" s="333"/>
      <c r="AR107" s="333"/>
      <c r="AS107" s="333"/>
      <c r="AT107" s="333"/>
      <c r="AU107" s="333"/>
      <c r="AV107" s="333"/>
      <c r="AW107" s="333"/>
      <c r="AX107" s="333"/>
      <c r="AY107" s="333"/>
      <c r="AZ107" s="334">
        <v>7</v>
      </c>
    </row>
    <row r="108" spans="1:52">
      <c r="A108" s="315"/>
      <c r="B108" s="305" t="s">
        <v>335</v>
      </c>
      <c r="C108" s="305" t="s">
        <v>686</v>
      </c>
      <c r="D108" s="326"/>
      <c r="E108" s="327"/>
      <c r="F108" s="327"/>
      <c r="G108" s="327"/>
      <c r="H108" s="327"/>
      <c r="I108" s="327"/>
      <c r="J108" s="327"/>
      <c r="K108" s="327"/>
      <c r="L108" s="327"/>
      <c r="M108" s="327"/>
      <c r="N108" s="327"/>
      <c r="O108" s="327"/>
      <c r="P108" s="327"/>
      <c r="Q108" s="327"/>
      <c r="R108" s="327"/>
      <c r="S108" s="327"/>
      <c r="T108" s="327"/>
      <c r="U108" s="327"/>
      <c r="V108" s="327"/>
      <c r="W108" s="327"/>
      <c r="X108" s="327"/>
      <c r="Y108" s="327"/>
      <c r="Z108" s="327"/>
      <c r="AA108" s="327"/>
      <c r="AB108" s="327"/>
      <c r="AC108" s="327"/>
      <c r="AD108" s="327"/>
      <c r="AE108" s="327"/>
      <c r="AF108" s="327"/>
      <c r="AG108" s="327"/>
      <c r="AH108" s="327"/>
      <c r="AI108" s="327"/>
      <c r="AJ108" s="327">
        <v>1</v>
      </c>
      <c r="AK108" s="327"/>
      <c r="AL108" s="327"/>
      <c r="AM108" s="327"/>
      <c r="AN108" s="327"/>
      <c r="AO108" s="327"/>
      <c r="AP108" s="327"/>
      <c r="AQ108" s="327"/>
      <c r="AR108" s="327"/>
      <c r="AS108" s="327"/>
      <c r="AT108" s="327"/>
      <c r="AU108" s="327"/>
      <c r="AV108" s="327"/>
      <c r="AW108" s="327"/>
      <c r="AX108" s="327"/>
      <c r="AY108" s="327"/>
      <c r="AZ108" s="328">
        <v>1</v>
      </c>
    </row>
    <row r="109" spans="1:52">
      <c r="A109" s="315"/>
      <c r="B109" s="315"/>
      <c r="C109" s="318" t="s">
        <v>652</v>
      </c>
      <c r="D109" s="329"/>
      <c r="E109" s="330"/>
      <c r="F109" s="330"/>
      <c r="G109" s="330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330"/>
      <c r="AE109" s="330"/>
      <c r="AF109" s="330"/>
      <c r="AG109" s="330"/>
      <c r="AH109" s="330">
        <v>2</v>
      </c>
      <c r="AI109" s="330">
        <v>2</v>
      </c>
      <c r="AJ109" s="330"/>
      <c r="AK109" s="330"/>
      <c r="AL109" s="330"/>
      <c r="AM109" s="330"/>
      <c r="AN109" s="330"/>
      <c r="AO109" s="330"/>
      <c r="AP109" s="330"/>
      <c r="AQ109" s="330"/>
      <c r="AR109" s="330"/>
      <c r="AS109" s="330"/>
      <c r="AT109" s="330"/>
      <c r="AU109" s="330"/>
      <c r="AV109" s="330"/>
      <c r="AW109" s="330"/>
      <c r="AX109" s="330"/>
      <c r="AY109" s="330"/>
      <c r="AZ109" s="331">
        <v>4</v>
      </c>
    </row>
    <row r="110" spans="1:52">
      <c r="A110" s="315"/>
      <c r="B110" s="319" t="s">
        <v>829</v>
      </c>
      <c r="C110" s="320"/>
      <c r="D110" s="332"/>
      <c r="E110" s="333"/>
      <c r="F110" s="333"/>
      <c r="G110" s="333"/>
      <c r="H110" s="333"/>
      <c r="I110" s="333"/>
      <c r="J110" s="333"/>
      <c r="K110" s="333"/>
      <c r="L110" s="333"/>
      <c r="M110" s="333"/>
      <c r="N110" s="333"/>
      <c r="O110" s="333"/>
      <c r="P110" s="333"/>
      <c r="Q110" s="333"/>
      <c r="R110" s="333"/>
      <c r="S110" s="333"/>
      <c r="T110" s="333"/>
      <c r="U110" s="333"/>
      <c r="V110" s="333"/>
      <c r="W110" s="333"/>
      <c r="X110" s="333"/>
      <c r="Y110" s="333"/>
      <c r="Z110" s="333"/>
      <c r="AA110" s="333"/>
      <c r="AB110" s="333"/>
      <c r="AC110" s="333"/>
      <c r="AD110" s="333"/>
      <c r="AE110" s="333"/>
      <c r="AF110" s="333"/>
      <c r="AG110" s="333"/>
      <c r="AH110" s="333">
        <v>2</v>
      </c>
      <c r="AI110" s="333">
        <v>2</v>
      </c>
      <c r="AJ110" s="333">
        <v>1</v>
      </c>
      <c r="AK110" s="333"/>
      <c r="AL110" s="333"/>
      <c r="AM110" s="333"/>
      <c r="AN110" s="333"/>
      <c r="AO110" s="333"/>
      <c r="AP110" s="333"/>
      <c r="AQ110" s="333"/>
      <c r="AR110" s="333"/>
      <c r="AS110" s="333"/>
      <c r="AT110" s="333"/>
      <c r="AU110" s="333"/>
      <c r="AV110" s="333"/>
      <c r="AW110" s="333"/>
      <c r="AX110" s="333"/>
      <c r="AY110" s="333"/>
      <c r="AZ110" s="334">
        <v>5</v>
      </c>
    </row>
    <row r="111" spans="1:52">
      <c r="A111" s="315"/>
      <c r="B111" s="305" t="s">
        <v>60</v>
      </c>
      <c r="C111" s="305" t="s">
        <v>479</v>
      </c>
      <c r="D111" s="326"/>
      <c r="E111" s="327"/>
      <c r="F111" s="327"/>
      <c r="G111" s="327"/>
      <c r="H111" s="327"/>
      <c r="I111" s="327"/>
      <c r="J111" s="327"/>
      <c r="K111" s="327"/>
      <c r="L111" s="327"/>
      <c r="M111" s="327"/>
      <c r="N111" s="327"/>
      <c r="O111" s="327"/>
      <c r="P111" s="327"/>
      <c r="Q111" s="327"/>
      <c r="R111" s="327"/>
      <c r="S111" s="327"/>
      <c r="T111" s="327"/>
      <c r="U111" s="327"/>
      <c r="V111" s="327">
        <v>2</v>
      </c>
      <c r="W111" s="327"/>
      <c r="X111" s="327"/>
      <c r="Y111" s="327"/>
      <c r="Z111" s="327"/>
      <c r="AA111" s="327"/>
      <c r="AB111" s="327"/>
      <c r="AC111" s="327"/>
      <c r="AD111" s="327"/>
      <c r="AE111" s="327"/>
      <c r="AF111" s="327"/>
      <c r="AG111" s="327"/>
      <c r="AH111" s="327"/>
      <c r="AI111" s="327"/>
      <c r="AJ111" s="327"/>
      <c r="AK111" s="327"/>
      <c r="AL111" s="327"/>
      <c r="AM111" s="327"/>
      <c r="AN111" s="327"/>
      <c r="AO111" s="327"/>
      <c r="AP111" s="327"/>
      <c r="AQ111" s="327"/>
      <c r="AR111" s="327"/>
      <c r="AS111" s="327"/>
      <c r="AT111" s="327"/>
      <c r="AU111" s="327"/>
      <c r="AV111" s="327"/>
      <c r="AW111" s="327"/>
      <c r="AX111" s="327"/>
      <c r="AY111" s="327"/>
      <c r="AZ111" s="328">
        <v>2</v>
      </c>
    </row>
    <row r="112" spans="1:52">
      <c r="A112" s="315"/>
      <c r="B112" s="319" t="s">
        <v>830</v>
      </c>
      <c r="C112" s="320"/>
      <c r="D112" s="332"/>
      <c r="E112" s="333"/>
      <c r="F112" s="333"/>
      <c r="G112" s="333"/>
      <c r="H112" s="333"/>
      <c r="I112" s="333"/>
      <c r="J112" s="333"/>
      <c r="K112" s="333"/>
      <c r="L112" s="333"/>
      <c r="M112" s="333"/>
      <c r="N112" s="333"/>
      <c r="O112" s="333"/>
      <c r="P112" s="333"/>
      <c r="Q112" s="333"/>
      <c r="R112" s="333"/>
      <c r="S112" s="333"/>
      <c r="T112" s="333"/>
      <c r="U112" s="333"/>
      <c r="V112" s="333">
        <v>2</v>
      </c>
      <c r="W112" s="333"/>
      <c r="X112" s="333"/>
      <c r="Y112" s="333"/>
      <c r="Z112" s="333"/>
      <c r="AA112" s="333"/>
      <c r="AB112" s="333"/>
      <c r="AC112" s="333"/>
      <c r="AD112" s="333"/>
      <c r="AE112" s="333"/>
      <c r="AF112" s="333"/>
      <c r="AG112" s="333"/>
      <c r="AH112" s="333"/>
      <c r="AI112" s="333"/>
      <c r="AJ112" s="333"/>
      <c r="AK112" s="333"/>
      <c r="AL112" s="333"/>
      <c r="AM112" s="333"/>
      <c r="AN112" s="333"/>
      <c r="AO112" s="333"/>
      <c r="AP112" s="333"/>
      <c r="AQ112" s="333"/>
      <c r="AR112" s="333"/>
      <c r="AS112" s="333"/>
      <c r="AT112" s="333"/>
      <c r="AU112" s="333"/>
      <c r="AV112" s="333"/>
      <c r="AW112" s="333"/>
      <c r="AX112" s="333"/>
      <c r="AY112" s="333"/>
      <c r="AZ112" s="334">
        <v>2</v>
      </c>
    </row>
    <row r="113" spans="1:52">
      <c r="A113" s="315"/>
      <c r="B113" s="305" t="s">
        <v>331</v>
      </c>
      <c r="C113" s="305" t="s">
        <v>702</v>
      </c>
      <c r="D113" s="326"/>
      <c r="E113" s="327"/>
      <c r="F113" s="327"/>
      <c r="G113" s="327"/>
      <c r="H113" s="327"/>
      <c r="I113" s="327"/>
      <c r="J113" s="327"/>
      <c r="K113" s="327"/>
      <c r="L113" s="327"/>
      <c r="M113" s="327"/>
      <c r="N113" s="327"/>
      <c r="O113" s="327"/>
      <c r="P113" s="327"/>
      <c r="Q113" s="327"/>
      <c r="R113" s="327"/>
      <c r="S113" s="327"/>
      <c r="T113" s="327"/>
      <c r="U113" s="327"/>
      <c r="V113" s="327"/>
      <c r="W113" s="327"/>
      <c r="X113" s="327"/>
      <c r="Y113" s="327"/>
      <c r="Z113" s="327"/>
      <c r="AA113" s="327"/>
      <c r="AB113" s="327"/>
      <c r="AC113" s="327"/>
      <c r="AD113" s="327"/>
      <c r="AE113" s="327"/>
      <c r="AF113" s="327"/>
      <c r="AG113" s="327"/>
      <c r="AH113" s="327"/>
      <c r="AI113" s="327"/>
      <c r="AJ113" s="327">
        <v>1</v>
      </c>
      <c r="AK113" s="327"/>
      <c r="AL113" s="327"/>
      <c r="AM113" s="327"/>
      <c r="AN113" s="327">
        <v>1</v>
      </c>
      <c r="AO113" s="327"/>
      <c r="AP113" s="327"/>
      <c r="AQ113" s="327"/>
      <c r="AR113" s="327"/>
      <c r="AS113" s="327"/>
      <c r="AT113" s="327"/>
      <c r="AU113" s="327"/>
      <c r="AV113" s="327"/>
      <c r="AW113" s="327"/>
      <c r="AX113" s="327"/>
      <c r="AY113" s="327"/>
      <c r="AZ113" s="328">
        <v>2</v>
      </c>
    </row>
    <row r="114" spans="1:52">
      <c r="A114" s="315"/>
      <c r="B114" s="319" t="s">
        <v>831</v>
      </c>
      <c r="C114" s="320"/>
      <c r="D114" s="332"/>
      <c r="E114" s="333"/>
      <c r="F114" s="333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3"/>
      <c r="AH114" s="333"/>
      <c r="AI114" s="333"/>
      <c r="AJ114" s="333">
        <v>1</v>
      </c>
      <c r="AK114" s="333"/>
      <c r="AL114" s="333"/>
      <c r="AM114" s="333"/>
      <c r="AN114" s="333">
        <v>1</v>
      </c>
      <c r="AO114" s="333"/>
      <c r="AP114" s="333"/>
      <c r="AQ114" s="333"/>
      <c r="AR114" s="333"/>
      <c r="AS114" s="333"/>
      <c r="AT114" s="333"/>
      <c r="AU114" s="333"/>
      <c r="AV114" s="333"/>
      <c r="AW114" s="333"/>
      <c r="AX114" s="333"/>
      <c r="AY114" s="333"/>
      <c r="AZ114" s="334">
        <v>2</v>
      </c>
    </row>
    <row r="115" spans="1:52">
      <c r="A115" s="315"/>
      <c r="B115" s="305" t="s">
        <v>336</v>
      </c>
      <c r="C115" s="305" t="s">
        <v>336</v>
      </c>
      <c r="D115" s="326"/>
      <c r="E115" s="327"/>
      <c r="F115" s="327"/>
      <c r="G115" s="327"/>
      <c r="H115" s="327"/>
      <c r="I115" s="327"/>
      <c r="J115" s="327"/>
      <c r="K115" s="327"/>
      <c r="L115" s="327">
        <v>1</v>
      </c>
      <c r="M115" s="327">
        <v>1</v>
      </c>
      <c r="N115" s="327"/>
      <c r="O115" s="327"/>
      <c r="P115" s="327"/>
      <c r="Q115" s="327"/>
      <c r="R115" s="327"/>
      <c r="S115" s="327"/>
      <c r="T115" s="327"/>
      <c r="U115" s="327"/>
      <c r="V115" s="327"/>
      <c r="W115" s="327"/>
      <c r="X115" s="327"/>
      <c r="Y115" s="327"/>
      <c r="Z115" s="327"/>
      <c r="AA115" s="327"/>
      <c r="AB115" s="327"/>
      <c r="AC115" s="327"/>
      <c r="AD115" s="327"/>
      <c r="AE115" s="327"/>
      <c r="AF115" s="327"/>
      <c r="AG115" s="327"/>
      <c r="AH115" s="327"/>
      <c r="AI115" s="327"/>
      <c r="AJ115" s="327"/>
      <c r="AK115" s="327"/>
      <c r="AL115" s="327"/>
      <c r="AM115" s="327"/>
      <c r="AN115" s="327"/>
      <c r="AO115" s="327"/>
      <c r="AP115" s="327"/>
      <c r="AQ115" s="327"/>
      <c r="AR115" s="327"/>
      <c r="AS115" s="327"/>
      <c r="AT115" s="327"/>
      <c r="AU115" s="327"/>
      <c r="AV115" s="327"/>
      <c r="AW115" s="327"/>
      <c r="AX115" s="327"/>
      <c r="AY115" s="327"/>
      <c r="AZ115" s="328">
        <v>2</v>
      </c>
    </row>
    <row r="116" spans="1:52">
      <c r="A116" s="315"/>
      <c r="B116" s="319" t="s">
        <v>832</v>
      </c>
      <c r="C116" s="320"/>
      <c r="D116" s="332"/>
      <c r="E116" s="333"/>
      <c r="F116" s="333"/>
      <c r="G116" s="333"/>
      <c r="H116" s="333"/>
      <c r="I116" s="333"/>
      <c r="J116" s="333"/>
      <c r="K116" s="333"/>
      <c r="L116" s="333">
        <v>1</v>
      </c>
      <c r="M116" s="333">
        <v>1</v>
      </c>
      <c r="N116" s="333"/>
      <c r="O116" s="333"/>
      <c r="P116" s="333"/>
      <c r="Q116" s="333"/>
      <c r="R116" s="333"/>
      <c r="S116" s="333"/>
      <c r="T116" s="333"/>
      <c r="U116" s="333"/>
      <c r="V116" s="333"/>
      <c r="W116" s="333"/>
      <c r="X116" s="333"/>
      <c r="Y116" s="333"/>
      <c r="Z116" s="333"/>
      <c r="AA116" s="333"/>
      <c r="AB116" s="333"/>
      <c r="AC116" s="333"/>
      <c r="AD116" s="333"/>
      <c r="AE116" s="333"/>
      <c r="AF116" s="333"/>
      <c r="AG116" s="333"/>
      <c r="AH116" s="333"/>
      <c r="AI116" s="333"/>
      <c r="AJ116" s="333"/>
      <c r="AK116" s="333"/>
      <c r="AL116" s="333"/>
      <c r="AM116" s="333"/>
      <c r="AN116" s="333"/>
      <c r="AO116" s="333"/>
      <c r="AP116" s="333"/>
      <c r="AQ116" s="333"/>
      <c r="AR116" s="333"/>
      <c r="AS116" s="333"/>
      <c r="AT116" s="333"/>
      <c r="AU116" s="333"/>
      <c r="AV116" s="333"/>
      <c r="AW116" s="333"/>
      <c r="AX116" s="333"/>
      <c r="AY116" s="333"/>
      <c r="AZ116" s="334">
        <v>2</v>
      </c>
    </row>
    <row r="117" spans="1:52">
      <c r="A117" s="315"/>
      <c r="B117" s="305" t="s">
        <v>332</v>
      </c>
      <c r="C117" s="305" t="s">
        <v>595</v>
      </c>
      <c r="D117" s="326"/>
      <c r="E117" s="327"/>
      <c r="F117" s="327"/>
      <c r="G117" s="327"/>
      <c r="H117" s="327"/>
      <c r="I117" s="327"/>
      <c r="J117" s="327"/>
      <c r="K117" s="327"/>
      <c r="L117" s="327"/>
      <c r="M117" s="327"/>
      <c r="N117" s="327"/>
      <c r="O117" s="327"/>
      <c r="P117" s="327"/>
      <c r="Q117" s="327"/>
      <c r="R117" s="327"/>
      <c r="S117" s="327"/>
      <c r="T117" s="327"/>
      <c r="U117" s="327"/>
      <c r="V117" s="327"/>
      <c r="W117" s="327"/>
      <c r="X117" s="327"/>
      <c r="Y117" s="327"/>
      <c r="Z117" s="327"/>
      <c r="AA117" s="327"/>
      <c r="AB117" s="327"/>
      <c r="AC117" s="327"/>
      <c r="AD117" s="327">
        <v>1</v>
      </c>
      <c r="AE117" s="327"/>
      <c r="AF117" s="327"/>
      <c r="AG117" s="327"/>
      <c r="AH117" s="327"/>
      <c r="AI117" s="327"/>
      <c r="AJ117" s="327"/>
      <c r="AK117" s="327"/>
      <c r="AL117" s="327"/>
      <c r="AM117" s="327"/>
      <c r="AN117" s="327"/>
      <c r="AO117" s="327"/>
      <c r="AP117" s="327"/>
      <c r="AQ117" s="327"/>
      <c r="AR117" s="327"/>
      <c r="AS117" s="327"/>
      <c r="AT117" s="327"/>
      <c r="AU117" s="327"/>
      <c r="AV117" s="327"/>
      <c r="AW117" s="327"/>
      <c r="AX117" s="327"/>
      <c r="AY117" s="327"/>
      <c r="AZ117" s="328">
        <v>1</v>
      </c>
    </row>
    <row r="118" spans="1:52">
      <c r="A118" s="315"/>
      <c r="B118" s="319" t="s">
        <v>833</v>
      </c>
      <c r="C118" s="320"/>
      <c r="D118" s="332"/>
      <c r="E118" s="333"/>
      <c r="F118" s="333"/>
      <c r="G118" s="333"/>
      <c r="H118" s="333"/>
      <c r="I118" s="333"/>
      <c r="J118" s="333"/>
      <c r="K118" s="333"/>
      <c r="L118" s="333"/>
      <c r="M118" s="333"/>
      <c r="N118" s="333"/>
      <c r="O118" s="333"/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  <c r="Z118" s="333"/>
      <c r="AA118" s="333"/>
      <c r="AB118" s="333"/>
      <c r="AC118" s="333"/>
      <c r="AD118" s="333">
        <v>1</v>
      </c>
      <c r="AE118" s="333"/>
      <c r="AF118" s="333"/>
      <c r="AG118" s="333"/>
      <c r="AH118" s="333"/>
      <c r="AI118" s="333"/>
      <c r="AJ118" s="333"/>
      <c r="AK118" s="333"/>
      <c r="AL118" s="333"/>
      <c r="AM118" s="333"/>
      <c r="AN118" s="333"/>
      <c r="AO118" s="333"/>
      <c r="AP118" s="333"/>
      <c r="AQ118" s="333"/>
      <c r="AR118" s="333"/>
      <c r="AS118" s="333"/>
      <c r="AT118" s="333"/>
      <c r="AU118" s="333"/>
      <c r="AV118" s="333"/>
      <c r="AW118" s="333"/>
      <c r="AX118" s="333"/>
      <c r="AY118" s="333"/>
      <c r="AZ118" s="334">
        <v>1</v>
      </c>
    </row>
    <row r="119" spans="1:52">
      <c r="A119" s="339" t="s">
        <v>830</v>
      </c>
      <c r="B119" s="340"/>
      <c r="C119" s="340"/>
      <c r="D119" s="341"/>
      <c r="E119" s="342"/>
      <c r="F119" s="342"/>
      <c r="G119" s="342"/>
      <c r="H119" s="342"/>
      <c r="I119" s="342"/>
      <c r="J119" s="342"/>
      <c r="K119" s="342"/>
      <c r="L119" s="342">
        <v>1</v>
      </c>
      <c r="M119" s="342">
        <v>1</v>
      </c>
      <c r="N119" s="342"/>
      <c r="O119" s="342"/>
      <c r="P119" s="342"/>
      <c r="Q119" s="342"/>
      <c r="R119" s="342"/>
      <c r="S119" s="342"/>
      <c r="T119" s="342"/>
      <c r="U119" s="342"/>
      <c r="V119" s="342">
        <v>2</v>
      </c>
      <c r="W119" s="342"/>
      <c r="X119" s="342"/>
      <c r="Y119" s="342"/>
      <c r="Z119" s="342"/>
      <c r="AA119" s="342"/>
      <c r="AB119" s="342"/>
      <c r="AC119" s="342"/>
      <c r="AD119" s="342">
        <v>1</v>
      </c>
      <c r="AE119" s="342"/>
      <c r="AF119" s="342">
        <v>2</v>
      </c>
      <c r="AG119" s="342"/>
      <c r="AH119" s="342">
        <v>3</v>
      </c>
      <c r="AI119" s="342">
        <v>2</v>
      </c>
      <c r="AJ119" s="342">
        <v>2</v>
      </c>
      <c r="AK119" s="342"/>
      <c r="AL119" s="342">
        <v>1</v>
      </c>
      <c r="AM119" s="342">
        <v>2</v>
      </c>
      <c r="AN119" s="342">
        <v>1</v>
      </c>
      <c r="AO119" s="342">
        <v>1</v>
      </c>
      <c r="AP119" s="342"/>
      <c r="AQ119" s="342"/>
      <c r="AR119" s="342"/>
      <c r="AS119" s="342"/>
      <c r="AT119" s="342"/>
      <c r="AU119" s="342"/>
      <c r="AV119" s="342"/>
      <c r="AW119" s="342"/>
      <c r="AX119" s="342"/>
      <c r="AY119" s="342"/>
      <c r="AZ119" s="343">
        <v>19</v>
      </c>
    </row>
    <row r="120" spans="1:52">
      <c r="A120" s="305" t="s">
        <v>61</v>
      </c>
      <c r="B120" s="305" t="s">
        <v>61</v>
      </c>
      <c r="C120" s="305" t="s">
        <v>576</v>
      </c>
      <c r="D120" s="326"/>
      <c r="E120" s="327"/>
      <c r="F120" s="327"/>
      <c r="G120" s="327"/>
      <c r="H120" s="327"/>
      <c r="I120" s="327"/>
      <c r="J120" s="327"/>
      <c r="K120" s="327"/>
      <c r="L120" s="327"/>
      <c r="M120" s="327"/>
      <c r="N120" s="327"/>
      <c r="O120" s="327"/>
      <c r="P120" s="327"/>
      <c r="Q120" s="327"/>
      <c r="R120" s="327"/>
      <c r="S120" s="327"/>
      <c r="T120" s="327"/>
      <c r="U120" s="327"/>
      <c r="V120" s="327"/>
      <c r="W120" s="327"/>
      <c r="X120" s="327"/>
      <c r="Y120" s="327"/>
      <c r="Z120" s="327"/>
      <c r="AA120" s="327"/>
      <c r="AB120" s="327"/>
      <c r="AC120" s="327"/>
      <c r="AD120" s="327">
        <v>1</v>
      </c>
      <c r="AE120" s="327"/>
      <c r="AF120" s="327">
        <v>1</v>
      </c>
      <c r="AG120" s="327"/>
      <c r="AH120" s="327"/>
      <c r="AI120" s="327"/>
      <c r="AJ120" s="327"/>
      <c r="AK120" s="327"/>
      <c r="AL120" s="327"/>
      <c r="AM120" s="327"/>
      <c r="AN120" s="327">
        <v>1</v>
      </c>
      <c r="AO120" s="327"/>
      <c r="AP120" s="327"/>
      <c r="AQ120" s="327"/>
      <c r="AR120" s="327"/>
      <c r="AS120" s="327"/>
      <c r="AT120" s="327"/>
      <c r="AU120" s="327"/>
      <c r="AV120" s="327"/>
      <c r="AW120" s="327"/>
      <c r="AX120" s="327"/>
      <c r="AY120" s="327"/>
      <c r="AZ120" s="328">
        <v>3</v>
      </c>
    </row>
    <row r="121" spans="1:52">
      <c r="A121" s="315"/>
      <c r="B121" s="315"/>
      <c r="C121" s="318" t="s">
        <v>61</v>
      </c>
      <c r="D121" s="329"/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0"/>
      <c r="AD121" s="330"/>
      <c r="AE121" s="330"/>
      <c r="AF121" s="330"/>
      <c r="AG121" s="330"/>
      <c r="AH121" s="330"/>
      <c r="AI121" s="330"/>
      <c r="AJ121" s="330"/>
      <c r="AK121" s="330"/>
      <c r="AL121" s="330"/>
      <c r="AM121" s="330"/>
      <c r="AN121" s="330"/>
      <c r="AO121" s="330"/>
      <c r="AP121" s="330"/>
      <c r="AQ121" s="330"/>
      <c r="AR121" s="330"/>
      <c r="AS121" s="330"/>
      <c r="AT121" s="330"/>
      <c r="AU121" s="330"/>
      <c r="AV121" s="330"/>
      <c r="AW121" s="330"/>
      <c r="AX121" s="330">
        <v>1</v>
      </c>
      <c r="AY121" s="330"/>
      <c r="AZ121" s="331">
        <v>1</v>
      </c>
    </row>
    <row r="122" spans="1:52">
      <c r="A122" s="315"/>
      <c r="B122" s="315"/>
      <c r="C122" s="318" t="s">
        <v>637</v>
      </c>
      <c r="D122" s="329"/>
      <c r="E122" s="330"/>
      <c r="F122" s="330"/>
      <c r="G122" s="330"/>
      <c r="H122" s="330"/>
      <c r="I122" s="330"/>
      <c r="J122" s="330"/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0"/>
      <c r="AD122" s="330"/>
      <c r="AE122" s="330"/>
      <c r="AF122" s="330"/>
      <c r="AG122" s="330">
        <v>1</v>
      </c>
      <c r="AH122" s="330"/>
      <c r="AI122" s="330">
        <v>1</v>
      </c>
      <c r="AJ122" s="330"/>
      <c r="AK122" s="330"/>
      <c r="AL122" s="330"/>
      <c r="AM122" s="330"/>
      <c r="AN122" s="330"/>
      <c r="AO122" s="330"/>
      <c r="AP122" s="330"/>
      <c r="AQ122" s="330"/>
      <c r="AR122" s="330"/>
      <c r="AS122" s="330"/>
      <c r="AT122" s="330"/>
      <c r="AU122" s="330"/>
      <c r="AV122" s="330"/>
      <c r="AW122" s="330"/>
      <c r="AX122" s="330"/>
      <c r="AY122" s="330"/>
      <c r="AZ122" s="331">
        <v>2</v>
      </c>
    </row>
    <row r="123" spans="1:52">
      <c r="A123" s="315"/>
      <c r="B123" s="315"/>
      <c r="C123" s="318" t="s">
        <v>749</v>
      </c>
      <c r="D123" s="329"/>
      <c r="E123" s="330"/>
      <c r="F123" s="330"/>
      <c r="G123" s="330"/>
      <c r="H123" s="330"/>
      <c r="I123" s="330"/>
      <c r="J123" s="330"/>
      <c r="K123" s="330"/>
      <c r="L123" s="330"/>
      <c r="M123" s="330"/>
      <c r="N123" s="330"/>
      <c r="O123" s="330"/>
      <c r="P123" s="330"/>
      <c r="Q123" s="330"/>
      <c r="R123" s="330"/>
      <c r="S123" s="330"/>
      <c r="T123" s="330"/>
      <c r="U123" s="330"/>
      <c r="V123" s="330"/>
      <c r="W123" s="330"/>
      <c r="X123" s="330"/>
      <c r="Y123" s="330"/>
      <c r="Z123" s="330"/>
      <c r="AA123" s="330"/>
      <c r="AB123" s="330"/>
      <c r="AC123" s="330"/>
      <c r="AD123" s="330"/>
      <c r="AE123" s="330"/>
      <c r="AF123" s="330"/>
      <c r="AG123" s="330"/>
      <c r="AH123" s="330"/>
      <c r="AI123" s="330"/>
      <c r="AJ123" s="330"/>
      <c r="AK123" s="330"/>
      <c r="AL123" s="330"/>
      <c r="AM123" s="330">
        <v>1</v>
      </c>
      <c r="AN123" s="330"/>
      <c r="AO123" s="330"/>
      <c r="AP123" s="330">
        <v>1</v>
      </c>
      <c r="AQ123" s="330"/>
      <c r="AR123" s="330"/>
      <c r="AS123" s="330"/>
      <c r="AT123" s="330"/>
      <c r="AU123" s="330"/>
      <c r="AV123" s="330"/>
      <c r="AW123" s="330"/>
      <c r="AX123" s="330"/>
      <c r="AY123" s="330"/>
      <c r="AZ123" s="331">
        <v>2</v>
      </c>
    </row>
    <row r="124" spans="1:52">
      <c r="A124" s="315"/>
      <c r="B124" s="315"/>
      <c r="C124" s="318" t="s">
        <v>274</v>
      </c>
      <c r="D124" s="329"/>
      <c r="E124" s="330"/>
      <c r="F124" s="330"/>
      <c r="G124" s="330"/>
      <c r="H124" s="330"/>
      <c r="I124" s="330"/>
      <c r="J124" s="330"/>
      <c r="K124" s="330"/>
      <c r="L124" s="330"/>
      <c r="M124" s="330"/>
      <c r="N124" s="330"/>
      <c r="O124" s="330"/>
      <c r="P124" s="330"/>
      <c r="Q124" s="330"/>
      <c r="R124" s="330"/>
      <c r="S124" s="330"/>
      <c r="T124" s="330"/>
      <c r="U124" s="330"/>
      <c r="V124" s="330"/>
      <c r="W124" s="330"/>
      <c r="X124" s="330"/>
      <c r="Y124" s="330"/>
      <c r="Z124" s="330"/>
      <c r="AA124" s="330"/>
      <c r="AB124" s="330"/>
      <c r="AC124" s="330"/>
      <c r="AD124" s="330">
        <v>1</v>
      </c>
      <c r="AE124" s="330"/>
      <c r="AF124" s="330"/>
      <c r="AG124" s="330"/>
      <c r="AH124" s="330"/>
      <c r="AI124" s="330"/>
      <c r="AJ124" s="330"/>
      <c r="AK124" s="330"/>
      <c r="AL124" s="330"/>
      <c r="AM124" s="330"/>
      <c r="AN124" s="330"/>
      <c r="AO124" s="330"/>
      <c r="AP124" s="330"/>
      <c r="AQ124" s="330"/>
      <c r="AR124" s="330"/>
      <c r="AS124" s="330"/>
      <c r="AT124" s="330"/>
      <c r="AU124" s="330"/>
      <c r="AV124" s="330"/>
      <c r="AW124" s="330"/>
      <c r="AX124" s="330"/>
      <c r="AY124" s="330"/>
      <c r="AZ124" s="331">
        <v>1</v>
      </c>
    </row>
    <row r="125" spans="1:52">
      <c r="A125" s="315"/>
      <c r="B125" s="315"/>
      <c r="C125" s="318" t="s">
        <v>289</v>
      </c>
      <c r="D125" s="329"/>
      <c r="E125" s="330"/>
      <c r="F125" s="330"/>
      <c r="G125" s="330"/>
      <c r="H125" s="330"/>
      <c r="I125" s="330"/>
      <c r="J125" s="330"/>
      <c r="K125" s="330"/>
      <c r="L125" s="330"/>
      <c r="M125" s="330"/>
      <c r="N125" s="330"/>
      <c r="O125" s="330"/>
      <c r="P125" s="330"/>
      <c r="Q125" s="330"/>
      <c r="R125" s="330"/>
      <c r="S125" s="330"/>
      <c r="T125" s="330"/>
      <c r="U125" s="330"/>
      <c r="V125" s="330"/>
      <c r="W125" s="330"/>
      <c r="X125" s="330"/>
      <c r="Y125" s="330"/>
      <c r="Z125" s="330"/>
      <c r="AA125" s="330"/>
      <c r="AB125" s="330"/>
      <c r="AC125" s="330"/>
      <c r="AD125" s="330"/>
      <c r="AE125" s="330"/>
      <c r="AF125" s="330">
        <v>2</v>
      </c>
      <c r="AG125" s="330"/>
      <c r="AH125" s="330">
        <v>1</v>
      </c>
      <c r="AI125" s="330">
        <v>3</v>
      </c>
      <c r="AJ125" s="330"/>
      <c r="AK125" s="330"/>
      <c r="AL125" s="330"/>
      <c r="AM125" s="330"/>
      <c r="AN125" s="330"/>
      <c r="AO125" s="330"/>
      <c r="AP125" s="330">
        <v>1</v>
      </c>
      <c r="AQ125" s="330"/>
      <c r="AR125" s="330"/>
      <c r="AS125" s="330"/>
      <c r="AT125" s="330"/>
      <c r="AU125" s="330"/>
      <c r="AV125" s="330"/>
      <c r="AW125" s="330"/>
      <c r="AX125" s="330"/>
      <c r="AY125" s="330"/>
      <c r="AZ125" s="331">
        <v>7</v>
      </c>
    </row>
    <row r="126" spans="1:52">
      <c r="A126" s="315"/>
      <c r="B126" s="315"/>
      <c r="C126" s="318" t="s">
        <v>641</v>
      </c>
      <c r="D126" s="329"/>
      <c r="E126" s="330"/>
      <c r="F126" s="330"/>
      <c r="G126" s="330"/>
      <c r="H126" s="330"/>
      <c r="I126" s="330"/>
      <c r="J126" s="330"/>
      <c r="K126" s="330"/>
      <c r="L126" s="330"/>
      <c r="M126" s="330"/>
      <c r="N126" s="330"/>
      <c r="O126" s="330"/>
      <c r="P126" s="330"/>
      <c r="Q126" s="330"/>
      <c r="R126" s="330"/>
      <c r="S126" s="330"/>
      <c r="T126" s="330"/>
      <c r="U126" s="330"/>
      <c r="V126" s="330"/>
      <c r="W126" s="330"/>
      <c r="X126" s="330"/>
      <c r="Y126" s="330"/>
      <c r="Z126" s="330"/>
      <c r="AA126" s="330"/>
      <c r="AB126" s="330"/>
      <c r="AC126" s="330"/>
      <c r="AD126" s="330"/>
      <c r="AE126" s="330"/>
      <c r="AF126" s="330">
        <v>1</v>
      </c>
      <c r="AG126" s="330"/>
      <c r="AH126" s="330">
        <v>1</v>
      </c>
      <c r="AI126" s="330"/>
      <c r="AJ126" s="330"/>
      <c r="AK126" s="330"/>
      <c r="AL126" s="330"/>
      <c r="AM126" s="330"/>
      <c r="AN126" s="330"/>
      <c r="AO126" s="330"/>
      <c r="AP126" s="330"/>
      <c r="AQ126" s="330"/>
      <c r="AR126" s="330"/>
      <c r="AS126" s="330"/>
      <c r="AT126" s="330"/>
      <c r="AU126" s="330"/>
      <c r="AV126" s="330"/>
      <c r="AW126" s="330"/>
      <c r="AX126" s="330"/>
      <c r="AY126" s="330"/>
      <c r="AZ126" s="331">
        <v>2</v>
      </c>
    </row>
    <row r="127" spans="1:52">
      <c r="A127" s="315"/>
      <c r="B127" s="315"/>
      <c r="C127" s="318" t="s">
        <v>366</v>
      </c>
      <c r="D127" s="329"/>
      <c r="E127" s="330"/>
      <c r="F127" s="330"/>
      <c r="G127" s="330"/>
      <c r="H127" s="330"/>
      <c r="I127" s="330"/>
      <c r="J127" s="330"/>
      <c r="K127" s="330"/>
      <c r="L127" s="330"/>
      <c r="M127" s="330"/>
      <c r="N127" s="330"/>
      <c r="O127" s="330"/>
      <c r="P127" s="330"/>
      <c r="Q127" s="330"/>
      <c r="R127" s="330"/>
      <c r="S127" s="330"/>
      <c r="T127" s="330"/>
      <c r="U127" s="330"/>
      <c r="V127" s="330"/>
      <c r="W127" s="330"/>
      <c r="X127" s="330"/>
      <c r="Y127" s="330"/>
      <c r="Z127" s="330"/>
      <c r="AA127" s="330"/>
      <c r="AB127" s="330"/>
      <c r="AC127" s="330"/>
      <c r="AD127" s="330"/>
      <c r="AE127" s="330"/>
      <c r="AF127" s="330"/>
      <c r="AG127" s="330"/>
      <c r="AH127" s="330"/>
      <c r="AI127" s="330"/>
      <c r="AJ127" s="330"/>
      <c r="AK127" s="330"/>
      <c r="AL127" s="330"/>
      <c r="AM127" s="330"/>
      <c r="AN127" s="330"/>
      <c r="AO127" s="330"/>
      <c r="AP127" s="330">
        <v>1</v>
      </c>
      <c r="AQ127" s="330"/>
      <c r="AR127" s="330"/>
      <c r="AS127" s="330"/>
      <c r="AT127" s="330"/>
      <c r="AU127" s="330"/>
      <c r="AV127" s="330"/>
      <c r="AW127" s="330"/>
      <c r="AX127" s="330"/>
      <c r="AY127" s="330"/>
      <c r="AZ127" s="331">
        <v>1</v>
      </c>
    </row>
    <row r="128" spans="1:52">
      <c r="A128" s="315"/>
      <c r="B128" s="319" t="s">
        <v>834</v>
      </c>
      <c r="C128" s="320"/>
      <c r="D128" s="332"/>
      <c r="E128" s="333"/>
      <c r="F128" s="333"/>
      <c r="G128" s="333"/>
      <c r="H128" s="333"/>
      <c r="I128" s="333"/>
      <c r="J128" s="333"/>
      <c r="K128" s="333"/>
      <c r="L128" s="333"/>
      <c r="M128" s="333"/>
      <c r="N128" s="333"/>
      <c r="O128" s="333"/>
      <c r="P128" s="333"/>
      <c r="Q128" s="333"/>
      <c r="R128" s="333"/>
      <c r="S128" s="333"/>
      <c r="T128" s="333"/>
      <c r="U128" s="333"/>
      <c r="V128" s="333"/>
      <c r="W128" s="333"/>
      <c r="X128" s="333"/>
      <c r="Y128" s="333"/>
      <c r="Z128" s="333"/>
      <c r="AA128" s="333"/>
      <c r="AB128" s="333"/>
      <c r="AC128" s="333"/>
      <c r="AD128" s="333">
        <v>2</v>
      </c>
      <c r="AE128" s="333"/>
      <c r="AF128" s="333">
        <v>4</v>
      </c>
      <c r="AG128" s="333">
        <v>1</v>
      </c>
      <c r="AH128" s="333">
        <v>2</v>
      </c>
      <c r="AI128" s="333">
        <v>4</v>
      </c>
      <c r="AJ128" s="333"/>
      <c r="AK128" s="333"/>
      <c r="AL128" s="333"/>
      <c r="AM128" s="333">
        <v>1</v>
      </c>
      <c r="AN128" s="333">
        <v>1</v>
      </c>
      <c r="AO128" s="333"/>
      <c r="AP128" s="333">
        <v>3</v>
      </c>
      <c r="AQ128" s="333"/>
      <c r="AR128" s="333"/>
      <c r="AS128" s="333"/>
      <c r="AT128" s="333"/>
      <c r="AU128" s="333"/>
      <c r="AV128" s="333"/>
      <c r="AW128" s="333"/>
      <c r="AX128" s="333">
        <v>1</v>
      </c>
      <c r="AY128" s="333"/>
      <c r="AZ128" s="334">
        <v>19</v>
      </c>
    </row>
    <row r="129" spans="1:52">
      <c r="A129" s="315"/>
      <c r="B129" s="305" t="s">
        <v>340</v>
      </c>
      <c r="C129" s="305" t="s">
        <v>406</v>
      </c>
      <c r="D129" s="326"/>
      <c r="E129" s="327"/>
      <c r="F129" s="327"/>
      <c r="G129" s="327"/>
      <c r="H129" s="327"/>
      <c r="I129" s="327"/>
      <c r="J129" s="327"/>
      <c r="K129" s="327"/>
      <c r="L129" s="327"/>
      <c r="M129" s="327"/>
      <c r="N129" s="327"/>
      <c r="O129" s="327"/>
      <c r="P129" s="327"/>
      <c r="Q129" s="327"/>
      <c r="R129" s="327"/>
      <c r="S129" s="327"/>
      <c r="T129" s="327"/>
      <c r="U129" s="327"/>
      <c r="V129" s="327"/>
      <c r="W129" s="327"/>
      <c r="X129" s="327"/>
      <c r="Y129" s="327"/>
      <c r="Z129" s="327">
        <v>1</v>
      </c>
      <c r="AA129" s="327"/>
      <c r="AB129" s="327"/>
      <c r="AC129" s="327"/>
      <c r="AD129" s="327"/>
      <c r="AE129" s="327"/>
      <c r="AF129" s="327"/>
      <c r="AG129" s="327"/>
      <c r="AH129" s="327"/>
      <c r="AI129" s="327"/>
      <c r="AJ129" s="327"/>
      <c r="AK129" s="327"/>
      <c r="AL129" s="327"/>
      <c r="AM129" s="327"/>
      <c r="AN129" s="327"/>
      <c r="AO129" s="327"/>
      <c r="AP129" s="327"/>
      <c r="AQ129" s="327"/>
      <c r="AR129" s="327"/>
      <c r="AS129" s="327"/>
      <c r="AT129" s="327"/>
      <c r="AU129" s="327"/>
      <c r="AV129" s="327"/>
      <c r="AW129" s="327"/>
      <c r="AX129" s="327"/>
      <c r="AY129" s="327"/>
      <c r="AZ129" s="328">
        <v>1</v>
      </c>
    </row>
    <row r="130" spans="1:52">
      <c r="A130" s="315"/>
      <c r="B130" s="315"/>
      <c r="C130" s="318" t="s">
        <v>560</v>
      </c>
      <c r="D130" s="329"/>
      <c r="E130" s="330"/>
      <c r="F130" s="330"/>
      <c r="G130" s="330"/>
      <c r="H130" s="330"/>
      <c r="I130" s="330"/>
      <c r="J130" s="330"/>
      <c r="K130" s="330"/>
      <c r="L130" s="330"/>
      <c r="M130" s="330"/>
      <c r="N130" s="330"/>
      <c r="O130" s="330"/>
      <c r="P130" s="330"/>
      <c r="Q130" s="330"/>
      <c r="R130" s="330"/>
      <c r="S130" s="330"/>
      <c r="T130" s="330"/>
      <c r="U130" s="330"/>
      <c r="V130" s="330"/>
      <c r="W130" s="330"/>
      <c r="X130" s="330"/>
      <c r="Y130" s="330"/>
      <c r="Z130" s="330"/>
      <c r="AA130" s="330"/>
      <c r="AB130" s="330"/>
      <c r="AC130" s="330"/>
      <c r="AD130" s="330">
        <v>1</v>
      </c>
      <c r="AE130" s="330">
        <v>1</v>
      </c>
      <c r="AF130" s="330">
        <v>2</v>
      </c>
      <c r="AG130" s="330">
        <v>2</v>
      </c>
      <c r="AH130" s="330">
        <v>1</v>
      </c>
      <c r="AI130" s="330"/>
      <c r="AJ130" s="330">
        <v>3</v>
      </c>
      <c r="AK130" s="330"/>
      <c r="AL130" s="330"/>
      <c r="AM130" s="330"/>
      <c r="AN130" s="330">
        <v>1</v>
      </c>
      <c r="AO130" s="330"/>
      <c r="AP130" s="330"/>
      <c r="AQ130" s="330"/>
      <c r="AR130" s="330"/>
      <c r="AS130" s="330"/>
      <c r="AT130" s="330"/>
      <c r="AU130" s="330"/>
      <c r="AV130" s="330"/>
      <c r="AW130" s="330"/>
      <c r="AX130" s="330"/>
      <c r="AY130" s="330"/>
      <c r="AZ130" s="331">
        <v>11</v>
      </c>
    </row>
    <row r="131" spans="1:52">
      <c r="A131" s="315"/>
      <c r="B131" s="315"/>
      <c r="C131" s="318" t="s">
        <v>698</v>
      </c>
      <c r="D131" s="329"/>
      <c r="E131" s="330"/>
      <c r="F131" s="330"/>
      <c r="G131" s="330"/>
      <c r="H131" s="330"/>
      <c r="I131" s="330"/>
      <c r="J131" s="330"/>
      <c r="K131" s="330"/>
      <c r="L131" s="330"/>
      <c r="M131" s="330"/>
      <c r="N131" s="330"/>
      <c r="O131" s="330"/>
      <c r="P131" s="330"/>
      <c r="Q131" s="330"/>
      <c r="R131" s="330"/>
      <c r="S131" s="330"/>
      <c r="T131" s="330"/>
      <c r="U131" s="330"/>
      <c r="V131" s="330"/>
      <c r="W131" s="330"/>
      <c r="X131" s="330"/>
      <c r="Y131" s="330"/>
      <c r="Z131" s="330"/>
      <c r="AA131" s="330"/>
      <c r="AB131" s="330"/>
      <c r="AC131" s="330"/>
      <c r="AD131" s="330"/>
      <c r="AE131" s="330"/>
      <c r="AF131" s="330"/>
      <c r="AG131" s="330"/>
      <c r="AH131" s="330"/>
      <c r="AI131" s="330"/>
      <c r="AJ131" s="330"/>
      <c r="AK131" s="330">
        <v>1</v>
      </c>
      <c r="AL131" s="330"/>
      <c r="AM131" s="330">
        <v>1</v>
      </c>
      <c r="AN131" s="330"/>
      <c r="AO131" s="330"/>
      <c r="AP131" s="330"/>
      <c r="AQ131" s="330"/>
      <c r="AR131" s="330"/>
      <c r="AS131" s="330"/>
      <c r="AT131" s="330"/>
      <c r="AU131" s="330"/>
      <c r="AV131" s="330"/>
      <c r="AW131" s="330"/>
      <c r="AX131" s="330"/>
      <c r="AY131" s="330"/>
      <c r="AZ131" s="331">
        <v>2</v>
      </c>
    </row>
    <row r="132" spans="1:52">
      <c r="A132" s="315"/>
      <c r="B132" s="315"/>
      <c r="C132" s="318" t="s">
        <v>340</v>
      </c>
      <c r="D132" s="329"/>
      <c r="E132" s="330"/>
      <c r="F132" s="330"/>
      <c r="G132" s="330"/>
      <c r="H132" s="330"/>
      <c r="I132" s="330"/>
      <c r="J132" s="330"/>
      <c r="K132" s="330"/>
      <c r="L132" s="330"/>
      <c r="M132" s="330"/>
      <c r="N132" s="330"/>
      <c r="O132" s="330"/>
      <c r="P132" s="330"/>
      <c r="Q132" s="330"/>
      <c r="R132" s="330"/>
      <c r="S132" s="330"/>
      <c r="T132" s="330"/>
      <c r="U132" s="330">
        <v>1</v>
      </c>
      <c r="V132" s="330"/>
      <c r="W132" s="330"/>
      <c r="X132" s="330"/>
      <c r="Y132" s="330"/>
      <c r="Z132" s="330"/>
      <c r="AA132" s="330"/>
      <c r="AB132" s="330"/>
      <c r="AC132" s="330"/>
      <c r="AD132" s="330"/>
      <c r="AE132" s="330"/>
      <c r="AF132" s="330"/>
      <c r="AG132" s="330"/>
      <c r="AH132" s="330"/>
      <c r="AI132" s="330"/>
      <c r="AJ132" s="330"/>
      <c r="AK132" s="330"/>
      <c r="AL132" s="330"/>
      <c r="AM132" s="330"/>
      <c r="AN132" s="330"/>
      <c r="AO132" s="330"/>
      <c r="AP132" s="330"/>
      <c r="AQ132" s="330"/>
      <c r="AR132" s="330"/>
      <c r="AS132" s="330"/>
      <c r="AT132" s="330"/>
      <c r="AU132" s="330"/>
      <c r="AV132" s="330"/>
      <c r="AW132" s="330"/>
      <c r="AX132" s="330"/>
      <c r="AY132" s="330"/>
      <c r="AZ132" s="331">
        <v>1</v>
      </c>
    </row>
    <row r="133" spans="1:52">
      <c r="A133" s="315"/>
      <c r="B133" s="319" t="s">
        <v>835</v>
      </c>
      <c r="C133" s="320"/>
      <c r="D133" s="332"/>
      <c r="E133" s="333"/>
      <c r="F133" s="333"/>
      <c r="G133" s="333"/>
      <c r="H133" s="333"/>
      <c r="I133" s="333"/>
      <c r="J133" s="333"/>
      <c r="K133" s="333"/>
      <c r="L133" s="333"/>
      <c r="M133" s="333"/>
      <c r="N133" s="333"/>
      <c r="O133" s="333"/>
      <c r="P133" s="333"/>
      <c r="Q133" s="333"/>
      <c r="R133" s="333"/>
      <c r="S133" s="333"/>
      <c r="T133" s="333"/>
      <c r="U133" s="333">
        <v>1</v>
      </c>
      <c r="V133" s="333"/>
      <c r="W133" s="333"/>
      <c r="X133" s="333"/>
      <c r="Y133" s="333"/>
      <c r="Z133" s="333">
        <v>1</v>
      </c>
      <c r="AA133" s="333"/>
      <c r="AB133" s="333"/>
      <c r="AC133" s="333"/>
      <c r="AD133" s="333">
        <v>1</v>
      </c>
      <c r="AE133" s="333">
        <v>1</v>
      </c>
      <c r="AF133" s="333">
        <v>2</v>
      </c>
      <c r="AG133" s="333">
        <v>2</v>
      </c>
      <c r="AH133" s="333">
        <v>1</v>
      </c>
      <c r="AI133" s="333"/>
      <c r="AJ133" s="333">
        <v>3</v>
      </c>
      <c r="AK133" s="333">
        <v>1</v>
      </c>
      <c r="AL133" s="333"/>
      <c r="AM133" s="333">
        <v>1</v>
      </c>
      <c r="AN133" s="333">
        <v>1</v>
      </c>
      <c r="AO133" s="333"/>
      <c r="AP133" s="333"/>
      <c r="AQ133" s="333"/>
      <c r="AR133" s="333"/>
      <c r="AS133" s="333"/>
      <c r="AT133" s="333"/>
      <c r="AU133" s="333"/>
      <c r="AV133" s="333"/>
      <c r="AW133" s="333"/>
      <c r="AX133" s="333"/>
      <c r="AY133" s="333"/>
      <c r="AZ133" s="334">
        <v>15</v>
      </c>
    </row>
    <row r="134" spans="1:52">
      <c r="A134" s="315"/>
      <c r="B134" s="305" t="s">
        <v>341</v>
      </c>
      <c r="C134" s="305" t="s">
        <v>547</v>
      </c>
      <c r="D134" s="326"/>
      <c r="E134" s="327"/>
      <c r="F134" s="327"/>
      <c r="G134" s="327"/>
      <c r="H134" s="327"/>
      <c r="I134" s="327"/>
      <c r="J134" s="327"/>
      <c r="K134" s="327"/>
      <c r="L134" s="327"/>
      <c r="M134" s="327"/>
      <c r="N134" s="327"/>
      <c r="O134" s="327"/>
      <c r="P134" s="327"/>
      <c r="Q134" s="327"/>
      <c r="R134" s="327"/>
      <c r="S134" s="327"/>
      <c r="T134" s="327"/>
      <c r="U134" s="327"/>
      <c r="V134" s="327"/>
      <c r="W134" s="327"/>
      <c r="X134" s="327"/>
      <c r="Y134" s="327"/>
      <c r="Z134" s="327"/>
      <c r="AA134" s="327"/>
      <c r="AB134" s="327"/>
      <c r="AC134" s="327">
        <v>5</v>
      </c>
      <c r="AD134" s="327">
        <v>1</v>
      </c>
      <c r="AE134" s="327">
        <v>1</v>
      </c>
      <c r="AF134" s="327"/>
      <c r="AG134" s="327"/>
      <c r="AH134" s="327"/>
      <c r="AI134" s="327"/>
      <c r="AJ134" s="327"/>
      <c r="AK134" s="327"/>
      <c r="AL134" s="327"/>
      <c r="AM134" s="327"/>
      <c r="AN134" s="327"/>
      <c r="AO134" s="327"/>
      <c r="AP134" s="327"/>
      <c r="AQ134" s="327"/>
      <c r="AR134" s="327"/>
      <c r="AS134" s="327"/>
      <c r="AT134" s="327"/>
      <c r="AU134" s="327"/>
      <c r="AV134" s="327"/>
      <c r="AW134" s="327"/>
      <c r="AX134" s="327"/>
      <c r="AY134" s="327"/>
      <c r="AZ134" s="328">
        <v>7</v>
      </c>
    </row>
    <row r="135" spans="1:52">
      <c r="A135" s="315"/>
      <c r="B135" s="315"/>
      <c r="C135" s="318" t="s">
        <v>577</v>
      </c>
      <c r="D135" s="329"/>
      <c r="E135" s="330"/>
      <c r="F135" s="330"/>
      <c r="G135" s="330"/>
      <c r="H135" s="330"/>
      <c r="I135" s="330"/>
      <c r="J135" s="330"/>
      <c r="K135" s="330"/>
      <c r="L135" s="330"/>
      <c r="M135" s="330"/>
      <c r="N135" s="330"/>
      <c r="O135" s="330"/>
      <c r="P135" s="330"/>
      <c r="Q135" s="330"/>
      <c r="R135" s="330"/>
      <c r="S135" s="330"/>
      <c r="T135" s="330"/>
      <c r="U135" s="330"/>
      <c r="V135" s="330"/>
      <c r="W135" s="330"/>
      <c r="X135" s="330"/>
      <c r="Y135" s="330"/>
      <c r="Z135" s="330"/>
      <c r="AA135" s="330"/>
      <c r="AB135" s="330"/>
      <c r="AC135" s="330"/>
      <c r="AD135" s="330">
        <v>1</v>
      </c>
      <c r="AE135" s="330"/>
      <c r="AF135" s="330"/>
      <c r="AG135" s="330"/>
      <c r="AH135" s="330"/>
      <c r="AI135" s="330"/>
      <c r="AJ135" s="330">
        <v>1</v>
      </c>
      <c r="AK135" s="330"/>
      <c r="AL135" s="330"/>
      <c r="AM135" s="330"/>
      <c r="AN135" s="330"/>
      <c r="AO135" s="330"/>
      <c r="AP135" s="330"/>
      <c r="AQ135" s="330"/>
      <c r="AR135" s="330"/>
      <c r="AS135" s="330"/>
      <c r="AT135" s="330"/>
      <c r="AU135" s="330"/>
      <c r="AV135" s="330"/>
      <c r="AW135" s="330"/>
      <c r="AX135" s="330"/>
      <c r="AY135" s="330"/>
      <c r="AZ135" s="331">
        <v>2</v>
      </c>
    </row>
    <row r="136" spans="1:52">
      <c r="A136" s="315"/>
      <c r="B136" s="319" t="s">
        <v>836</v>
      </c>
      <c r="C136" s="320"/>
      <c r="D136" s="332"/>
      <c r="E136" s="333"/>
      <c r="F136" s="333"/>
      <c r="G136" s="333"/>
      <c r="H136" s="333"/>
      <c r="I136" s="333"/>
      <c r="J136" s="333"/>
      <c r="K136" s="333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3"/>
      <c r="AA136" s="333"/>
      <c r="AB136" s="333"/>
      <c r="AC136" s="333">
        <v>5</v>
      </c>
      <c r="AD136" s="333">
        <v>2</v>
      </c>
      <c r="AE136" s="333">
        <v>1</v>
      </c>
      <c r="AF136" s="333"/>
      <c r="AG136" s="333"/>
      <c r="AH136" s="333"/>
      <c r="AI136" s="333"/>
      <c r="AJ136" s="333">
        <v>1</v>
      </c>
      <c r="AK136" s="333"/>
      <c r="AL136" s="333"/>
      <c r="AM136" s="333"/>
      <c r="AN136" s="333"/>
      <c r="AO136" s="333"/>
      <c r="AP136" s="333"/>
      <c r="AQ136" s="333"/>
      <c r="AR136" s="333"/>
      <c r="AS136" s="333"/>
      <c r="AT136" s="333"/>
      <c r="AU136" s="333"/>
      <c r="AV136" s="333"/>
      <c r="AW136" s="333"/>
      <c r="AX136" s="333"/>
      <c r="AY136" s="333"/>
      <c r="AZ136" s="334">
        <v>9</v>
      </c>
    </row>
    <row r="137" spans="1:52">
      <c r="A137" s="315"/>
      <c r="B137" s="305" t="s">
        <v>339</v>
      </c>
      <c r="C137" s="305" t="s">
        <v>639</v>
      </c>
      <c r="D137" s="326"/>
      <c r="E137" s="327"/>
      <c r="F137" s="327"/>
      <c r="G137" s="327"/>
      <c r="H137" s="327"/>
      <c r="I137" s="327"/>
      <c r="J137" s="327"/>
      <c r="K137" s="327"/>
      <c r="L137" s="327"/>
      <c r="M137" s="327"/>
      <c r="N137" s="327"/>
      <c r="O137" s="327"/>
      <c r="P137" s="327"/>
      <c r="Q137" s="327"/>
      <c r="R137" s="327"/>
      <c r="S137" s="327"/>
      <c r="T137" s="327"/>
      <c r="U137" s="327"/>
      <c r="V137" s="327"/>
      <c r="W137" s="327"/>
      <c r="X137" s="327"/>
      <c r="Y137" s="327"/>
      <c r="Z137" s="327"/>
      <c r="AA137" s="327"/>
      <c r="AB137" s="327"/>
      <c r="AC137" s="327"/>
      <c r="AD137" s="327"/>
      <c r="AE137" s="327"/>
      <c r="AF137" s="327"/>
      <c r="AG137" s="327">
        <v>1</v>
      </c>
      <c r="AH137" s="327"/>
      <c r="AI137" s="327"/>
      <c r="AJ137" s="327"/>
      <c r="AK137" s="327"/>
      <c r="AL137" s="327"/>
      <c r="AM137" s="327"/>
      <c r="AN137" s="327"/>
      <c r="AO137" s="327"/>
      <c r="AP137" s="327"/>
      <c r="AQ137" s="327"/>
      <c r="AR137" s="327"/>
      <c r="AS137" s="327"/>
      <c r="AT137" s="327"/>
      <c r="AU137" s="327"/>
      <c r="AV137" s="327"/>
      <c r="AW137" s="327"/>
      <c r="AX137" s="327"/>
      <c r="AY137" s="327"/>
      <c r="AZ137" s="328">
        <v>1</v>
      </c>
    </row>
    <row r="138" spans="1:52">
      <c r="A138" s="315"/>
      <c r="B138" s="315"/>
      <c r="C138" s="318" t="s">
        <v>339</v>
      </c>
      <c r="D138" s="329"/>
      <c r="E138" s="330"/>
      <c r="F138" s="330"/>
      <c r="G138" s="330"/>
      <c r="H138" s="330"/>
      <c r="I138" s="330"/>
      <c r="J138" s="330"/>
      <c r="K138" s="330"/>
      <c r="L138" s="330"/>
      <c r="M138" s="330"/>
      <c r="N138" s="330"/>
      <c r="O138" s="330"/>
      <c r="P138" s="330"/>
      <c r="Q138" s="330"/>
      <c r="R138" s="330"/>
      <c r="S138" s="330"/>
      <c r="T138" s="330"/>
      <c r="U138" s="330">
        <v>1</v>
      </c>
      <c r="V138" s="330"/>
      <c r="W138" s="330"/>
      <c r="X138" s="330"/>
      <c r="Y138" s="330"/>
      <c r="Z138" s="330"/>
      <c r="AA138" s="330"/>
      <c r="AB138" s="330"/>
      <c r="AC138" s="330"/>
      <c r="AD138" s="330"/>
      <c r="AE138" s="330"/>
      <c r="AF138" s="330"/>
      <c r="AG138" s="330"/>
      <c r="AH138" s="330"/>
      <c r="AI138" s="330"/>
      <c r="AJ138" s="330"/>
      <c r="AK138" s="330"/>
      <c r="AL138" s="330"/>
      <c r="AM138" s="330">
        <v>1</v>
      </c>
      <c r="AN138" s="330"/>
      <c r="AO138" s="330"/>
      <c r="AP138" s="330"/>
      <c r="AQ138" s="330"/>
      <c r="AR138" s="330"/>
      <c r="AS138" s="330"/>
      <c r="AT138" s="330"/>
      <c r="AU138" s="330"/>
      <c r="AV138" s="330"/>
      <c r="AW138" s="330"/>
      <c r="AX138" s="330"/>
      <c r="AY138" s="330"/>
      <c r="AZ138" s="331">
        <v>2</v>
      </c>
    </row>
    <row r="139" spans="1:52">
      <c r="A139" s="315"/>
      <c r="B139" s="315"/>
      <c r="C139" s="318" t="s">
        <v>606</v>
      </c>
      <c r="D139" s="329"/>
      <c r="E139" s="330"/>
      <c r="F139" s="330"/>
      <c r="G139" s="330"/>
      <c r="H139" s="330"/>
      <c r="I139" s="330"/>
      <c r="J139" s="330"/>
      <c r="K139" s="330"/>
      <c r="L139" s="330"/>
      <c r="M139" s="330"/>
      <c r="N139" s="330"/>
      <c r="O139" s="330"/>
      <c r="P139" s="330"/>
      <c r="Q139" s="330"/>
      <c r="R139" s="330"/>
      <c r="S139" s="330"/>
      <c r="T139" s="330"/>
      <c r="U139" s="330"/>
      <c r="V139" s="330"/>
      <c r="W139" s="330"/>
      <c r="X139" s="330"/>
      <c r="Y139" s="330"/>
      <c r="Z139" s="330"/>
      <c r="AA139" s="330"/>
      <c r="AB139" s="330"/>
      <c r="AC139" s="330"/>
      <c r="AD139" s="330"/>
      <c r="AE139" s="330">
        <v>1</v>
      </c>
      <c r="AF139" s="330">
        <v>1</v>
      </c>
      <c r="AG139" s="330"/>
      <c r="AH139" s="330"/>
      <c r="AI139" s="330"/>
      <c r="AJ139" s="330"/>
      <c r="AK139" s="330"/>
      <c r="AL139" s="330"/>
      <c r="AM139" s="330"/>
      <c r="AN139" s="330"/>
      <c r="AO139" s="330"/>
      <c r="AP139" s="330"/>
      <c r="AQ139" s="330"/>
      <c r="AR139" s="330"/>
      <c r="AS139" s="330"/>
      <c r="AT139" s="330"/>
      <c r="AU139" s="330"/>
      <c r="AV139" s="330"/>
      <c r="AW139" s="330"/>
      <c r="AX139" s="330"/>
      <c r="AY139" s="330"/>
      <c r="AZ139" s="331">
        <v>2</v>
      </c>
    </row>
    <row r="140" spans="1:52">
      <c r="A140" s="315"/>
      <c r="B140" s="315"/>
      <c r="C140" s="318" t="s">
        <v>428</v>
      </c>
      <c r="D140" s="329"/>
      <c r="E140" s="330"/>
      <c r="F140" s="330"/>
      <c r="G140" s="330"/>
      <c r="H140" s="330"/>
      <c r="I140" s="330"/>
      <c r="J140" s="330"/>
      <c r="K140" s="330"/>
      <c r="L140" s="330"/>
      <c r="M140" s="330"/>
      <c r="N140" s="330"/>
      <c r="O140" s="330"/>
      <c r="P140" s="330">
        <v>1</v>
      </c>
      <c r="Q140" s="330">
        <v>1</v>
      </c>
      <c r="R140" s="330">
        <v>1</v>
      </c>
      <c r="S140" s="330"/>
      <c r="T140" s="330"/>
      <c r="U140" s="330"/>
      <c r="V140" s="330"/>
      <c r="W140" s="330"/>
      <c r="X140" s="330"/>
      <c r="Y140" s="330"/>
      <c r="Z140" s="330"/>
      <c r="AA140" s="330"/>
      <c r="AB140" s="330"/>
      <c r="AC140" s="330"/>
      <c r="AD140" s="330"/>
      <c r="AE140" s="330"/>
      <c r="AF140" s="330"/>
      <c r="AG140" s="330"/>
      <c r="AH140" s="330"/>
      <c r="AI140" s="330"/>
      <c r="AJ140" s="330"/>
      <c r="AK140" s="330"/>
      <c r="AL140" s="330"/>
      <c r="AM140" s="330"/>
      <c r="AN140" s="330"/>
      <c r="AO140" s="330"/>
      <c r="AP140" s="330"/>
      <c r="AQ140" s="330"/>
      <c r="AR140" s="330"/>
      <c r="AS140" s="330"/>
      <c r="AT140" s="330"/>
      <c r="AU140" s="330"/>
      <c r="AV140" s="330"/>
      <c r="AW140" s="330"/>
      <c r="AX140" s="330"/>
      <c r="AY140" s="330"/>
      <c r="AZ140" s="331">
        <v>3</v>
      </c>
    </row>
    <row r="141" spans="1:52">
      <c r="A141" s="315"/>
      <c r="B141" s="319" t="s">
        <v>837</v>
      </c>
      <c r="C141" s="320"/>
      <c r="D141" s="332"/>
      <c r="E141" s="333"/>
      <c r="F141" s="333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>
        <v>1</v>
      </c>
      <c r="Q141" s="333">
        <v>1</v>
      </c>
      <c r="R141" s="333">
        <v>1</v>
      </c>
      <c r="S141" s="333"/>
      <c r="T141" s="333"/>
      <c r="U141" s="333">
        <v>1</v>
      </c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>
        <v>1</v>
      </c>
      <c r="AF141" s="333">
        <v>1</v>
      </c>
      <c r="AG141" s="333">
        <v>1</v>
      </c>
      <c r="AH141" s="333"/>
      <c r="AI141" s="333"/>
      <c r="AJ141" s="333"/>
      <c r="AK141" s="333"/>
      <c r="AL141" s="333"/>
      <c r="AM141" s="333">
        <v>1</v>
      </c>
      <c r="AN141" s="333"/>
      <c r="AO141" s="333"/>
      <c r="AP141" s="333"/>
      <c r="AQ141" s="333"/>
      <c r="AR141" s="333"/>
      <c r="AS141" s="333"/>
      <c r="AT141" s="333"/>
      <c r="AU141" s="333"/>
      <c r="AV141" s="333"/>
      <c r="AW141" s="333"/>
      <c r="AX141" s="333"/>
      <c r="AY141" s="333"/>
      <c r="AZ141" s="334">
        <v>8</v>
      </c>
    </row>
    <row r="142" spans="1:52">
      <c r="A142" s="315"/>
      <c r="B142" s="305" t="s">
        <v>192</v>
      </c>
      <c r="C142" s="305" t="s">
        <v>481</v>
      </c>
      <c r="D142" s="326"/>
      <c r="E142" s="327"/>
      <c r="F142" s="327"/>
      <c r="G142" s="327"/>
      <c r="H142" s="327"/>
      <c r="I142" s="327"/>
      <c r="J142" s="327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>
        <v>1</v>
      </c>
      <c r="W142" s="327"/>
      <c r="X142" s="327"/>
      <c r="Y142" s="327"/>
      <c r="Z142" s="327"/>
      <c r="AA142" s="327"/>
      <c r="AB142" s="327"/>
      <c r="AC142" s="327"/>
      <c r="AD142" s="327"/>
      <c r="AE142" s="327"/>
      <c r="AF142" s="327"/>
      <c r="AG142" s="327">
        <v>1</v>
      </c>
      <c r="AH142" s="327"/>
      <c r="AI142" s="327"/>
      <c r="AJ142" s="327"/>
      <c r="AK142" s="327"/>
      <c r="AL142" s="327"/>
      <c r="AM142" s="327"/>
      <c r="AN142" s="327"/>
      <c r="AO142" s="327"/>
      <c r="AP142" s="327"/>
      <c r="AQ142" s="327"/>
      <c r="AR142" s="327"/>
      <c r="AS142" s="327"/>
      <c r="AT142" s="327"/>
      <c r="AU142" s="327"/>
      <c r="AV142" s="327"/>
      <c r="AW142" s="327"/>
      <c r="AX142" s="327"/>
      <c r="AY142" s="327"/>
      <c r="AZ142" s="328">
        <v>2</v>
      </c>
    </row>
    <row r="143" spans="1:52">
      <c r="A143" s="315"/>
      <c r="B143" s="315"/>
      <c r="C143" s="318" t="s">
        <v>607</v>
      </c>
      <c r="D143" s="329"/>
      <c r="E143" s="330"/>
      <c r="F143" s="330"/>
      <c r="G143" s="330"/>
      <c r="H143" s="330"/>
      <c r="I143" s="330"/>
      <c r="J143" s="330"/>
      <c r="K143" s="330"/>
      <c r="L143" s="330"/>
      <c r="M143" s="330"/>
      <c r="N143" s="330"/>
      <c r="O143" s="330"/>
      <c r="P143" s="330"/>
      <c r="Q143" s="330"/>
      <c r="R143" s="330"/>
      <c r="S143" s="330"/>
      <c r="T143" s="330"/>
      <c r="U143" s="330"/>
      <c r="V143" s="330"/>
      <c r="W143" s="330"/>
      <c r="X143" s="330"/>
      <c r="Y143" s="330"/>
      <c r="Z143" s="330"/>
      <c r="AA143" s="330"/>
      <c r="AB143" s="330"/>
      <c r="AC143" s="330"/>
      <c r="AD143" s="330"/>
      <c r="AE143" s="330">
        <v>1</v>
      </c>
      <c r="AF143" s="330">
        <v>1</v>
      </c>
      <c r="AG143" s="330"/>
      <c r="AH143" s="330"/>
      <c r="AI143" s="330"/>
      <c r="AJ143" s="330"/>
      <c r="AK143" s="330"/>
      <c r="AL143" s="330"/>
      <c r="AM143" s="330"/>
      <c r="AN143" s="330"/>
      <c r="AO143" s="330"/>
      <c r="AP143" s="330"/>
      <c r="AQ143" s="330"/>
      <c r="AR143" s="330"/>
      <c r="AS143" s="330"/>
      <c r="AT143" s="330"/>
      <c r="AU143" s="330"/>
      <c r="AV143" s="330"/>
      <c r="AW143" s="330"/>
      <c r="AX143" s="330"/>
      <c r="AY143" s="330"/>
      <c r="AZ143" s="331">
        <v>2</v>
      </c>
    </row>
    <row r="144" spans="1:52">
      <c r="A144" s="315"/>
      <c r="B144" s="315"/>
      <c r="C144" s="318" t="s">
        <v>688</v>
      </c>
      <c r="D144" s="329"/>
      <c r="E144" s="330"/>
      <c r="F144" s="330"/>
      <c r="G144" s="330"/>
      <c r="H144" s="330"/>
      <c r="I144" s="330"/>
      <c r="J144" s="330"/>
      <c r="K144" s="330"/>
      <c r="L144" s="330"/>
      <c r="M144" s="330"/>
      <c r="N144" s="330"/>
      <c r="O144" s="330"/>
      <c r="P144" s="330"/>
      <c r="Q144" s="330"/>
      <c r="R144" s="330"/>
      <c r="S144" s="330"/>
      <c r="T144" s="330"/>
      <c r="U144" s="330"/>
      <c r="V144" s="330"/>
      <c r="W144" s="330"/>
      <c r="X144" s="330"/>
      <c r="Y144" s="330"/>
      <c r="Z144" s="330"/>
      <c r="AA144" s="330"/>
      <c r="AB144" s="330"/>
      <c r="AC144" s="330"/>
      <c r="AD144" s="330"/>
      <c r="AE144" s="330"/>
      <c r="AF144" s="330"/>
      <c r="AG144" s="330"/>
      <c r="AH144" s="330"/>
      <c r="AI144" s="330"/>
      <c r="AJ144" s="330">
        <v>1</v>
      </c>
      <c r="AK144" s="330"/>
      <c r="AL144" s="330"/>
      <c r="AM144" s="330"/>
      <c r="AN144" s="330"/>
      <c r="AO144" s="330"/>
      <c r="AP144" s="330"/>
      <c r="AQ144" s="330"/>
      <c r="AR144" s="330"/>
      <c r="AS144" s="330"/>
      <c r="AT144" s="330"/>
      <c r="AU144" s="330"/>
      <c r="AV144" s="330"/>
      <c r="AW144" s="330"/>
      <c r="AX144" s="330"/>
      <c r="AY144" s="330"/>
      <c r="AZ144" s="331">
        <v>1</v>
      </c>
    </row>
    <row r="145" spans="1:52">
      <c r="A145" s="315"/>
      <c r="B145" s="319" t="s">
        <v>838</v>
      </c>
      <c r="C145" s="320"/>
      <c r="D145" s="332"/>
      <c r="E145" s="333"/>
      <c r="F145" s="333"/>
      <c r="G145" s="333"/>
      <c r="H145" s="333"/>
      <c r="I145" s="333"/>
      <c r="J145" s="333"/>
      <c r="K145" s="333"/>
      <c r="L145" s="333"/>
      <c r="M145" s="333"/>
      <c r="N145" s="333"/>
      <c r="O145" s="333"/>
      <c r="P145" s="333"/>
      <c r="Q145" s="333"/>
      <c r="R145" s="333"/>
      <c r="S145" s="333"/>
      <c r="T145" s="333"/>
      <c r="U145" s="333"/>
      <c r="V145" s="333">
        <v>1</v>
      </c>
      <c r="W145" s="333"/>
      <c r="X145" s="333"/>
      <c r="Y145" s="333"/>
      <c r="Z145" s="333"/>
      <c r="AA145" s="333"/>
      <c r="AB145" s="333"/>
      <c r="AC145" s="333"/>
      <c r="AD145" s="333"/>
      <c r="AE145" s="333">
        <v>1</v>
      </c>
      <c r="AF145" s="333">
        <v>1</v>
      </c>
      <c r="AG145" s="333">
        <v>1</v>
      </c>
      <c r="AH145" s="333"/>
      <c r="AI145" s="333"/>
      <c r="AJ145" s="333">
        <v>1</v>
      </c>
      <c r="AK145" s="333"/>
      <c r="AL145" s="333"/>
      <c r="AM145" s="333"/>
      <c r="AN145" s="333"/>
      <c r="AO145" s="333"/>
      <c r="AP145" s="333"/>
      <c r="AQ145" s="333"/>
      <c r="AR145" s="333"/>
      <c r="AS145" s="333"/>
      <c r="AT145" s="333"/>
      <c r="AU145" s="333"/>
      <c r="AV145" s="333"/>
      <c r="AW145" s="333"/>
      <c r="AX145" s="333"/>
      <c r="AY145" s="333"/>
      <c r="AZ145" s="334">
        <v>5</v>
      </c>
    </row>
    <row r="146" spans="1:52">
      <c r="A146" s="339" t="s">
        <v>834</v>
      </c>
      <c r="B146" s="340"/>
      <c r="C146" s="340"/>
      <c r="D146" s="341"/>
      <c r="E146" s="342"/>
      <c r="F146" s="342"/>
      <c r="G146" s="342"/>
      <c r="H146" s="342"/>
      <c r="I146" s="342"/>
      <c r="J146" s="342"/>
      <c r="K146" s="342"/>
      <c r="L146" s="342"/>
      <c r="M146" s="342"/>
      <c r="N146" s="342"/>
      <c r="O146" s="342"/>
      <c r="P146" s="342">
        <v>1</v>
      </c>
      <c r="Q146" s="342">
        <v>1</v>
      </c>
      <c r="R146" s="342">
        <v>1</v>
      </c>
      <c r="S146" s="342"/>
      <c r="T146" s="342"/>
      <c r="U146" s="342">
        <v>2</v>
      </c>
      <c r="V146" s="342">
        <v>1</v>
      </c>
      <c r="W146" s="342"/>
      <c r="X146" s="342"/>
      <c r="Y146" s="342"/>
      <c r="Z146" s="342">
        <v>1</v>
      </c>
      <c r="AA146" s="342"/>
      <c r="AB146" s="342"/>
      <c r="AC146" s="342">
        <v>5</v>
      </c>
      <c r="AD146" s="342">
        <v>5</v>
      </c>
      <c r="AE146" s="342">
        <v>4</v>
      </c>
      <c r="AF146" s="342">
        <v>8</v>
      </c>
      <c r="AG146" s="342">
        <v>5</v>
      </c>
      <c r="AH146" s="342">
        <v>3</v>
      </c>
      <c r="AI146" s="342">
        <v>4</v>
      </c>
      <c r="AJ146" s="342">
        <v>5</v>
      </c>
      <c r="AK146" s="342">
        <v>1</v>
      </c>
      <c r="AL146" s="342"/>
      <c r="AM146" s="342">
        <v>3</v>
      </c>
      <c r="AN146" s="342">
        <v>2</v>
      </c>
      <c r="AO146" s="342"/>
      <c r="AP146" s="342">
        <v>3</v>
      </c>
      <c r="AQ146" s="342"/>
      <c r="AR146" s="342"/>
      <c r="AS146" s="342"/>
      <c r="AT146" s="342"/>
      <c r="AU146" s="342"/>
      <c r="AV146" s="342"/>
      <c r="AW146" s="342"/>
      <c r="AX146" s="342">
        <v>1</v>
      </c>
      <c r="AY146" s="342"/>
      <c r="AZ146" s="343">
        <v>56</v>
      </c>
    </row>
    <row r="147" spans="1:52">
      <c r="A147" s="305" t="s">
        <v>63</v>
      </c>
      <c r="B147" s="305" t="s">
        <v>345</v>
      </c>
      <c r="C147" s="305" t="s">
        <v>625</v>
      </c>
      <c r="D147" s="326"/>
      <c r="E147" s="327"/>
      <c r="F147" s="327"/>
      <c r="G147" s="327"/>
      <c r="H147" s="327"/>
      <c r="I147" s="327"/>
      <c r="J147" s="327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  <c r="Y147" s="327"/>
      <c r="Z147" s="327"/>
      <c r="AA147" s="327"/>
      <c r="AB147" s="327"/>
      <c r="AC147" s="327"/>
      <c r="AD147" s="327"/>
      <c r="AE147" s="327"/>
      <c r="AF147" s="327"/>
      <c r="AG147" s="327">
        <v>1</v>
      </c>
      <c r="AH147" s="327"/>
      <c r="AI147" s="327"/>
      <c r="AJ147" s="327"/>
      <c r="AK147" s="327"/>
      <c r="AL147" s="327"/>
      <c r="AM147" s="327"/>
      <c r="AN147" s="327"/>
      <c r="AO147" s="327"/>
      <c r="AP147" s="327"/>
      <c r="AQ147" s="327"/>
      <c r="AR147" s="327"/>
      <c r="AS147" s="327"/>
      <c r="AT147" s="327"/>
      <c r="AU147" s="327"/>
      <c r="AV147" s="327"/>
      <c r="AW147" s="327"/>
      <c r="AX147" s="327"/>
      <c r="AY147" s="327"/>
      <c r="AZ147" s="328">
        <v>1</v>
      </c>
    </row>
    <row r="148" spans="1:52">
      <c r="A148" s="315"/>
      <c r="B148" s="315"/>
      <c r="C148" s="318" t="s">
        <v>345</v>
      </c>
      <c r="D148" s="329"/>
      <c r="E148" s="330"/>
      <c r="F148" s="330"/>
      <c r="G148" s="330"/>
      <c r="H148" s="330"/>
      <c r="I148" s="330"/>
      <c r="J148" s="330"/>
      <c r="K148" s="330"/>
      <c r="L148" s="330"/>
      <c r="M148" s="330"/>
      <c r="N148" s="330"/>
      <c r="O148" s="330"/>
      <c r="P148" s="330"/>
      <c r="Q148" s="330"/>
      <c r="R148" s="330"/>
      <c r="S148" s="330"/>
      <c r="T148" s="330"/>
      <c r="U148" s="330"/>
      <c r="V148" s="330"/>
      <c r="W148" s="330"/>
      <c r="X148" s="330"/>
      <c r="Y148" s="330"/>
      <c r="Z148" s="330"/>
      <c r="AA148" s="330"/>
      <c r="AB148" s="330"/>
      <c r="AC148" s="330"/>
      <c r="AD148" s="330"/>
      <c r="AE148" s="330"/>
      <c r="AF148" s="330">
        <v>1</v>
      </c>
      <c r="AG148" s="330"/>
      <c r="AH148" s="330"/>
      <c r="AI148" s="330">
        <v>1</v>
      </c>
      <c r="AJ148" s="330"/>
      <c r="AK148" s="330"/>
      <c r="AL148" s="330">
        <v>1</v>
      </c>
      <c r="AM148" s="330"/>
      <c r="AN148" s="330"/>
      <c r="AO148" s="330"/>
      <c r="AP148" s="330"/>
      <c r="AQ148" s="330"/>
      <c r="AR148" s="330"/>
      <c r="AS148" s="330"/>
      <c r="AT148" s="330"/>
      <c r="AU148" s="330"/>
      <c r="AV148" s="330"/>
      <c r="AW148" s="330"/>
      <c r="AX148" s="330"/>
      <c r="AY148" s="330"/>
      <c r="AZ148" s="331">
        <v>3</v>
      </c>
    </row>
    <row r="149" spans="1:52">
      <c r="A149" s="315"/>
      <c r="B149" s="315"/>
      <c r="C149" s="318" t="s">
        <v>461</v>
      </c>
      <c r="D149" s="329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>
        <v>1</v>
      </c>
      <c r="V149" s="330"/>
      <c r="W149" s="330"/>
      <c r="X149" s="330"/>
      <c r="Y149" s="330"/>
      <c r="Z149" s="330">
        <v>1</v>
      </c>
      <c r="AA149" s="330"/>
      <c r="AB149" s="330">
        <v>1</v>
      </c>
      <c r="AC149" s="330">
        <v>1</v>
      </c>
      <c r="AD149" s="330">
        <v>1</v>
      </c>
      <c r="AE149" s="330"/>
      <c r="AF149" s="330">
        <v>1</v>
      </c>
      <c r="AG149" s="330">
        <v>2</v>
      </c>
      <c r="AH149" s="330">
        <v>1</v>
      </c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1">
        <v>9</v>
      </c>
    </row>
    <row r="150" spans="1:52">
      <c r="A150" s="315"/>
      <c r="B150" s="315"/>
      <c r="C150" s="318" t="s">
        <v>552</v>
      </c>
      <c r="D150" s="329"/>
      <c r="E150" s="330"/>
      <c r="F150" s="330"/>
      <c r="G150" s="330"/>
      <c r="H150" s="330"/>
      <c r="I150" s="330"/>
      <c r="J150" s="330"/>
      <c r="K150" s="330"/>
      <c r="L150" s="330"/>
      <c r="M150" s="330"/>
      <c r="N150" s="330"/>
      <c r="O150" s="330"/>
      <c r="P150" s="330"/>
      <c r="Q150" s="330"/>
      <c r="R150" s="330"/>
      <c r="S150" s="330"/>
      <c r="T150" s="330"/>
      <c r="U150" s="330"/>
      <c r="V150" s="330"/>
      <c r="W150" s="330"/>
      <c r="X150" s="330"/>
      <c r="Y150" s="330"/>
      <c r="Z150" s="330"/>
      <c r="AA150" s="330"/>
      <c r="AB150" s="330">
        <v>1</v>
      </c>
      <c r="AC150" s="330">
        <v>1</v>
      </c>
      <c r="AD150" s="330">
        <v>1</v>
      </c>
      <c r="AE150" s="330"/>
      <c r="AF150" s="330"/>
      <c r="AG150" s="330"/>
      <c r="AH150" s="330"/>
      <c r="AI150" s="330"/>
      <c r="AJ150" s="330"/>
      <c r="AK150" s="330"/>
      <c r="AL150" s="330"/>
      <c r="AM150" s="330"/>
      <c r="AN150" s="330"/>
      <c r="AO150" s="330"/>
      <c r="AP150" s="330"/>
      <c r="AQ150" s="330"/>
      <c r="AR150" s="330"/>
      <c r="AS150" s="330"/>
      <c r="AT150" s="330"/>
      <c r="AU150" s="330"/>
      <c r="AV150" s="330"/>
      <c r="AW150" s="330"/>
      <c r="AX150" s="330"/>
      <c r="AY150" s="330"/>
      <c r="AZ150" s="331">
        <v>3</v>
      </c>
    </row>
    <row r="151" spans="1:52">
      <c r="A151" s="315"/>
      <c r="B151" s="315"/>
      <c r="C151" s="318" t="s">
        <v>394</v>
      </c>
      <c r="D151" s="329"/>
      <c r="E151" s="330"/>
      <c r="F151" s="330"/>
      <c r="G151" s="330"/>
      <c r="H151" s="330"/>
      <c r="I151" s="330"/>
      <c r="J151" s="330">
        <v>1</v>
      </c>
      <c r="K151" s="330"/>
      <c r="L151" s="330"/>
      <c r="M151" s="330"/>
      <c r="N151" s="330"/>
      <c r="O151" s="330"/>
      <c r="P151" s="330"/>
      <c r="Q151" s="330"/>
      <c r="R151" s="330"/>
      <c r="S151" s="330"/>
      <c r="T151" s="330"/>
      <c r="U151" s="330"/>
      <c r="V151" s="330"/>
      <c r="W151" s="330"/>
      <c r="X151" s="330"/>
      <c r="Y151" s="330"/>
      <c r="Z151" s="330"/>
      <c r="AA151" s="330"/>
      <c r="AB151" s="330"/>
      <c r="AC151" s="330"/>
      <c r="AD151" s="330"/>
      <c r="AE151" s="330"/>
      <c r="AF151" s="330"/>
      <c r="AG151" s="330"/>
      <c r="AH151" s="330"/>
      <c r="AI151" s="330"/>
      <c r="AJ151" s="330"/>
      <c r="AK151" s="330"/>
      <c r="AL151" s="330"/>
      <c r="AM151" s="330"/>
      <c r="AN151" s="330"/>
      <c r="AO151" s="330"/>
      <c r="AP151" s="330"/>
      <c r="AQ151" s="330"/>
      <c r="AR151" s="330"/>
      <c r="AS151" s="330"/>
      <c r="AT151" s="330"/>
      <c r="AU151" s="330"/>
      <c r="AV151" s="330"/>
      <c r="AW151" s="330"/>
      <c r="AX151" s="330"/>
      <c r="AY151" s="330"/>
      <c r="AZ151" s="331">
        <v>1</v>
      </c>
    </row>
    <row r="152" spans="1:52">
      <c r="A152" s="315"/>
      <c r="B152" s="315"/>
      <c r="C152" s="318" t="s">
        <v>574</v>
      </c>
      <c r="D152" s="329"/>
      <c r="E152" s="330"/>
      <c r="F152" s="330"/>
      <c r="G152" s="330"/>
      <c r="H152" s="330"/>
      <c r="I152" s="330"/>
      <c r="J152" s="330"/>
      <c r="K152" s="330"/>
      <c r="L152" s="330"/>
      <c r="M152" s="330"/>
      <c r="N152" s="330"/>
      <c r="O152" s="330"/>
      <c r="P152" s="330"/>
      <c r="Q152" s="330"/>
      <c r="R152" s="330"/>
      <c r="S152" s="330"/>
      <c r="T152" s="330"/>
      <c r="U152" s="330"/>
      <c r="V152" s="330"/>
      <c r="W152" s="330"/>
      <c r="X152" s="330"/>
      <c r="Y152" s="330"/>
      <c r="Z152" s="330"/>
      <c r="AA152" s="330"/>
      <c r="AB152" s="330"/>
      <c r="AC152" s="330"/>
      <c r="AD152" s="330">
        <v>1</v>
      </c>
      <c r="AE152" s="330">
        <v>2</v>
      </c>
      <c r="AF152" s="330"/>
      <c r="AG152" s="330">
        <v>3</v>
      </c>
      <c r="AH152" s="330"/>
      <c r="AI152" s="330"/>
      <c r="AJ152" s="330">
        <v>1</v>
      </c>
      <c r="AK152" s="330">
        <v>1</v>
      </c>
      <c r="AL152" s="330"/>
      <c r="AM152" s="330">
        <v>2</v>
      </c>
      <c r="AN152" s="330">
        <v>4</v>
      </c>
      <c r="AO152" s="330"/>
      <c r="AP152" s="330">
        <v>1</v>
      </c>
      <c r="AQ152" s="330"/>
      <c r="AR152" s="330"/>
      <c r="AS152" s="330"/>
      <c r="AT152" s="330"/>
      <c r="AU152" s="330"/>
      <c r="AV152" s="330"/>
      <c r="AW152" s="330"/>
      <c r="AX152" s="330"/>
      <c r="AY152" s="330"/>
      <c r="AZ152" s="331">
        <v>15</v>
      </c>
    </row>
    <row r="153" spans="1:52">
      <c r="A153" s="315"/>
      <c r="B153" s="319" t="s">
        <v>839</v>
      </c>
      <c r="C153" s="320"/>
      <c r="D153" s="332"/>
      <c r="E153" s="333"/>
      <c r="F153" s="333"/>
      <c r="G153" s="333"/>
      <c r="H153" s="333"/>
      <c r="I153" s="333"/>
      <c r="J153" s="333">
        <v>1</v>
      </c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>
        <v>1</v>
      </c>
      <c r="V153" s="333"/>
      <c r="W153" s="333"/>
      <c r="X153" s="333"/>
      <c r="Y153" s="333"/>
      <c r="Z153" s="333">
        <v>1</v>
      </c>
      <c r="AA153" s="333"/>
      <c r="AB153" s="333">
        <v>2</v>
      </c>
      <c r="AC153" s="333">
        <v>2</v>
      </c>
      <c r="AD153" s="333">
        <v>3</v>
      </c>
      <c r="AE153" s="333">
        <v>2</v>
      </c>
      <c r="AF153" s="333">
        <v>2</v>
      </c>
      <c r="AG153" s="333">
        <v>6</v>
      </c>
      <c r="AH153" s="333">
        <v>1</v>
      </c>
      <c r="AI153" s="333">
        <v>1</v>
      </c>
      <c r="AJ153" s="333">
        <v>1</v>
      </c>
      <c r="AK153" s="333">
        <v>1</v>
      </c>
      <c r="AL153" s="333">
        <v>1</v>
      </c>
      <c r="AM153" s="333">
        <v>2</v>
      </c>
      <c r="AN153" s="333">
        <v>4</v>
      </c>
      <c r="AO153" s="333"/>
      <c r="AP153" s="333">
        <v>1</v>
      </c>
      <c r="AQ153" s="333"/>
      <c r="AR153" s="333"/>
      <c r="AS153" s="333"/>
      <c r="AT153" s="333"/>
      <c r="AU153" s="333"/>
      <c r="AV153" s="333"/>
      <c r="AW153" s="333"/>
      <c r="AX153" s="333"/>
      <c r="AY153" s="333"/>
      <c r="AZ153" s="334">
        <v>32</v>
      </c>
    </row>
    <row r="154" spans="1:52">
      <c r="A154" s="315"/>
      <c r="B154" s="305" t="s">
        <v>290</v>
      </c>
      <c r="C154" s="305" t="s">
        <v>600</v>
      </c>
      <c r="D154" s="326"/>
      <c r="E154" s="327"/>
      <c r="F154" s="327"/>
      <c r="G154" s="327"/>
      <c r="H154" s="327"/>
      <c r="I154" s="327"/>
      <c r="J154" s="327"/>
      <c r="K154" s="327"/>
      <c r="L154" s="327"/>
      <c r="M154" s="32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  <c r="Y154" s="327"/>
      <c r="Z154" s="327"/>
      <c r="AA154" s="327"/>
      <c r="AB154" s="327"/>
      <c r="AC154" s="327"/>
      <c r="AD154" s="327"/>
      <c r="AE154" s="327"/>
      <c r="AF154" s="327">
        <v>1</v>
      </c>
      <c r="AG154" s="327"/>
      <c r="AH154" s="327"/>
      <c r="AI154" s="327"/>
      <c r="AJ154" s="327"/>
      <c r="AK154" s="327"/>
      <c r="AL154" s="327"/>
      <c r="AM154" s="327"/>
      <c r="AN154" s="327"/>
      <c r="AO154" s="327"/>
      <c r="AP154" s="327"/>
      <c r="AQ154" s="327"/>
      <c r="AR154" s="327"/>
      <c r="AS154" s="327"/>
      <c r="AT154" s="327"/>
      <c r="AU154" s="327"/>
      <c r="AV154" s="327"/>
      <c r="AW154" s="327"/>
      <c r="AX154" s="327"/>
      <c r="AY154" s="327"/>
      <c r="AZ154" s="328">
        <v>1</v>
      </c>
    </row>
    <row r="155" spans="1:52">
      <c r="A155" s="315"/>
      <c r="B155" s="315"/>
      <c r="C155" s="318" t="s">
        <v>297</v>
      </c>
      <c r="D155" s="329"/>
      <c r="E155" s="330"/>
      <c r="F155" s="330"/>
      <c r="G155" s="330"/>
      <c r="H155" s="330"/>
      <c r="I155" s="330"/>
      <c r="J155" s="330"/>
      <c r="K155" s="330"/>
      <c r="L155" s="330"/>
      <c r="M155" s="330"/>
      <c r="N155" s="330"/>
      <c r="O155" s="330"/>
      <c r="P155" s="330"/>
      <c r="Q155" s="330"/>
      <c r="R155" s="330"/>
      <c r="S155" s="330"/>
      <c r="T155" s="330"/>
      <c r="U155" s="330"/>
      <c r="V155" s="330"/>
      <c r="W155" s="330"/>
      <c r="X155" s="330"/>
      <c r="Y155" s="330"/>
      <c r="Z155" s="330"/>
      <c r="AA155" s="330"/>
      <c r="AB155" s="330"/>
      <c r="AC155" s="330"/>
      <c r="AD155" s="330"/>
      <c r="AE155" s="330"/>
      <c r="AF155" s="330"/>
      <c r="AG155" s="330">
        <v>1</v>
      </c>
      <c r="AH155" s="330"/>
      <c r="AI155" s="330"/>
      <c r="AJ155" s="330"/>
      <c r="AK155" s="330"/>
      <c r="AL155" s="330"/>
      <c r="AM155" s="330"/>
      <c r="AN155" s="330"/>
      <c r="AO155" s="330"/>
      <c r="AP155" s="330"/>
      <c r="AQ155" s="330"/>
      <c r="AR155" s="330"/>
      <c r="AS155" s="330"/>
      <c r="AT155" s="330"/>
      <c r="AU155" s="330"/>
      <c r="AV155" s="330"/>
      <c r="AW155" s="330"/>
      <c r="AX155" s="330"/>
      <c r="AY155" s="330"/>
      <c r="AZ155" s="331">
        <v>1</v>
      </c>
    </row>
    <row r="156" spans="1:52">
      <c r="A156" s="315"/>
      <c r="B156" s="315"/>
      <c r="C156" s="318" t="s">
        <v>663</v>
      </c>
      <c r="D156" s="329"/>
      <c r="E156" s="330"/>
      <c r="F156" s="330"/>
      <c r="G156" s="330"/>
      <c r="H156" s="330"/>
      <c r="I156" s="330"/>
      <c r="J156" s="330"/>
      <c r="K156" s="330"/>
      <c r="L156" s="330"/>
      <c r="M156" s="330"/>
      <c r="N156" s="330"/>
      <c r="O156" s="330"/>
      <c r="P156" s="330"/>
      <c r="Q156" s="330"/>
      <c r="R156" s="330"/>
      <c r="S156" s="330"/>
      <c r="T156" s="330"/>
      <c r="U156" s="330"/>
      <c r="V156" s="330"/>
      <c r="W156" s="330"/>
      <c r="X156" s="330"/>
      <c r="Y156" s="330"/>
      <c r="Z156" s="330"/>
      <c r="AA156" s="330"/>
      <c r="AB156" s="330"/>
      <c r="AC156" s="330"/>
      <c r="AD156" s="330"/>
      <c r="AE156" s="330"/>
      <c r="AF156" s="330"/>
      <c r="AG156" s="330"/>
      <c r="AH156" s="330"/>
      <c r="AI156" s="330">
        <v>1</v>
      </c>
      <c r="AJ156" s="330"/>
      <c r="AK156" s="330"/>
      <c r="AL156" s="330"/>
      <c r="AM156" s="330"/>
      <c r="AN156" s="330"/>
      <c r="AO156" s="330"/>
      <c r="AP156" s="330"/>
      <c r="AQ156" s="330"/>
      <c r="AR156" s="330"/>
      <c r="AS156" s="330"/>
      <c r="AT156" s="330"/>
      <c r="AU156" s="330"/>
      <c r="AV156" s="330"/>
      <c r="AW156" s="330"/>
      <c r="AX156" s="330"/>
      <c r="AY156" s="330"/>
      <c r="AZ156" s="331">
        <v>1</v>
      </c>
    </row>
    <row r="157" spans="1:52">
      <c r="A157" s="315"/>
      <c r="B157" s="315"/>
      <c r="C157" s="318" t="s">
        <v>346</v>
      </c>
      <c r="D157" s="329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>
        <v>1</v>
      </c>
      <c r="AC157" s="330"/>
      <c r="AD157" s="330"/>
      <c r="AE157" s="330"/>
      <c r="AF157" s="330"/>
      <c r="AG157" s="330"/>
      <c r="AH157" s="330"/>
      <c r="AI157" s="330"/>
      <c r="AJ157" s="330"/>
      <c r="AK157" s="330"/>
      <c r="AL157" s="330"/>
      <c r="AM157" s="330"/>
      <c r="AN157" s="330"/>
      <c r="AO157" s="330"/>
      <c r="AP157" s="330"/>
      <c r="AQ157" s="330"/>
      <c r="AR157" s="330"/>
      <c r="AS157" s="330"/>
      <c r="AT157" s="330"/>
      <c r="AU157" s="330"/>
      <c r="AV157" s="330"/>
      <c r="AW157" s="330"/>
      <c r="AX157" s="330"/>
      <c r="AY157" s="330"/>
      <c r="AZ157" s="331">
        <v>1</v>
      </c>
    </row>
    <row r="158" spans="1:52">
      <c r="A158" s="315"/>
      <c r="B158" s="319" t="s">
        <v>840</v>
      </c>
      <c r="C158" s="320"/>
      <c r="D158" s="332"/>
      <c r="E158" s="333"/>
      <c r="F158" s="333"/>
      <c r="G158" s="333"/>
      <c r="H158" s="333"/>
      <c r="I158" s="333"/>
      <c r="J158" s="333"/>
      <c r="K158" s="333"/>
      <c r="L158" s="333"/>
      <c r="M158" s="333"/>
      <c r="N158" s="333"/>
      <c r="O158" s="333"/>
      <c r="P158" s="333"/>
      <c r="Q158" s="333"/>
      <c r="R158" s="333"/>
      <c r="S158" s="333"/>
      <c r="T158" s="333"/>
      <c r="U158" s="333"/>
      <c r="V158" s="333"/>
      <c r="W158" s="333"/>
      <c r="X158" s="333"/>
      <c r="Y158" s="333"/>
      <c r="Z158" s="333"/>
      <c r="AA158" s="333"/>
      <c r="AB158" s="333">
        <v>1</v>
      </c>
      <c r="AC158" s="333"/>
      <c r="AD158" s="333"/>
      <c r="AE158" s="333"/>
      <c r="AF158" s="333">
        <v>1</v>
      </c>
      <c r="AG158" s="333">
        <v>1</v>
      </c>
      <c r="AH158" s="333"/>
      <c r="AI158" s="333">
        <v>1</v>
      </c>
      <c r="AJ158" s="333"/>
      <c r="AK158" s="333"/>
      <c r="AL158" s="333"/>
      <c r="AM158" s="333"/>
      <c r="AN158" s="333"/>
      <c r="AO158" s="333"/>
      <c r="AP158" s="333"/>
      <c r="AQ158" s="333"/>
      <c r="AR158" s="333"/>
      <c r="AS158" s="333"/>
      <c r="AT158" s="333"/>
      <c r="AU158" s="333"/>
      <c r="AV158" s="333"/>
      <c r="AW158" s="333"/>
      <c r="AX158" s="333"/>
      <c r="AY158" s="333"/>
      <c r="AZ158" s="334">
        <v>4</v>
      </c>
    </row>
    <row r="159" spans="1:52">
      <c r="A159" s="315"/>
      <c r="B159" s="305" t="s">
        <v>347</v>
      </c>
      <c r="C159" s="305" t="s">
        <v>772</v>
      </c>
      <c r="D159" s="326"/>
      <c r="E159" s="327"/>
      <c r="F159" s="327"/>
      <c r="G159" s="327"/>
      <c r="H159" s="327"/>
      <c r="I159" s="327"/>
      <c r="J159" s="327"/>
      <c r="K159" s="327"/>
      <c r="L159" s="327"/>
      <c r="M159" s="327"/>
      <c r="N159" s="327"/>
      <c r="O159" s="327"/>
      <c r="P159" s="327"/>
      <c r="Q159" s="327"/>
      <c r="R159" s="327"/>
      <c r="S159" s="327"/>
      <c r="T159" s="327"/>
      <c r="U159" s="327"/>
      <c r="V159" s="327"/>
      <c r="W159" s="327"/>
      <c r="X159" s="327"/>
      <c r="Y159" s="327"/>
      <c r="Z159" s="327"/>
      <c r="AA159" s="327"/>
      <c r="AB159" s="327"/>
      <c r="AC159" s="327"/>
      <c r="AD159" s="327"/>
      <c r="AE159" s="327"/>
      <c r="AF159" s="327"/>
      <c r="AG159" s="327"/>
      <c r="AH159" s="327"/>
      <c r="AI159" s="327"/>
      <c r="AJ159" s="327"/>
      <c r="AK159" s="327"/>
      <c r="AL159" s="327"/>
      <c r="AM159" s="327"/>
      <c r="AN159" s="327"/>
      <c r="AO159" s="327"/>
      <c r="AP159" s="327">
        <v>1</v>
      </c>
      <c r="AQ159" s="327"/>
      <c r="AR159" s="327"/>
      <c r="AS159" s="327"/>
      <c r="AT159" s="327"/>
      <c r="AU159" s="327"/>
      <c r="AV159" s="327"/>
      <c r="AW159" s="327"/>
      <c r="AX159" s="327"/>
      <c r="AY159" s="327"/>
      <c r="AZ159" s="328">
        <v>1</v>
      </c>
    </row>
    <row r="160" spans="1:52">
      <c r="A160" s="315"/>
      <c r="B160" s="315"/>
      <c r="C160" s="318" t="s">
        <v>509</v>
      </c>
      <c r="D160" s="329"/>
      <c r="E160" s="330"/>
      <c r="F160" s="330"/>
      <c r="G160" s="330"/>
      <c r="H160" s="330"/>
      <c r="I160" s="330"/>
      <c r="J160" s="330"/>
      <c r="K160" s="330"/>
      <c r="L160" s="330"/>
      <c r="M160" s="330"/>
      <c r="N160" s="330"/>
      <c r="O160" s="330"/>
      <c r="P160" s="330"/>
      <c r="Q160" s="330"/>
      <c r="R160" s="330"/>
      <c r="S160" s="330"/>
      <c r="T160" s="330"/>
      <c r="U160" s="330"/>
      <c r="V160" s="330"/>
      <c r="W160" s="330"/>
      <c r="X160" s="330"/>
      <c r="Y160" s="330">
        <v>1</v>
      </c>
      <c r="Z160" s="330"/>
      <c r="AA160" s="330">
        <v>1</v>
      </c>
      <c r="AB160" s="330"/>
      <c r="AC160" s="330"/>
      <c r="AD160" s="330"/>
      <c r="AE160" s="330"/>
      <c r="AF160" s="330"/>
      <c r="AG160" s="330"/>
      <c r="AH160" s="330"/>
      <c r="AI160" s="330"/>
      <c r="AJ160" s="330"/>
      <c r="AK160" s="330"/>
      <c r="AL160" s="330"/>
      <c r="AM160" s="330"/>
      <c r="AN160" s="330"/>
      <c r="AO160" s="330"/>
      <c r="AP160" s="330"/>
      <c r="AQ160" s="330"/>
      <c r="AR160" s="330"/>
      <c r="AS160" s="330"/>
      <c r="AT160" s="330"/>
      <c r="AU160" s="330"/>
      <c r="AV160" s="330"/>
      <c r="AW160" s="330"/>
      <c r="AX160" s="330"/>
      <c r="AY160" s="330"/>
      <c r="AZ160" s="331">
        <v>2</v>
      </c>
    </row>
    <row r="161" spans="1:52">
      <c r="A161" s="315"/>
      <c r="B161" s="315"/>
      <c r="C161" s="318" t="s">
        <v>347</v>
      </c>
      <c r="D161" s="329"/>
      <c r="E161" s="330"/>
      <c r="F161" s="330"/>
      <c r="G161" s="330"/>
      <c r="H161" s="330"/>
      <c r="I161" s="330"/>
      <c r="J161" s="330"/>
      <c r="K161" s="330"/>
      <c r="L161" s="330"/>
      <c r="M161" s="330"/>
      <c r="N161" s="330">
        <v>1</v>
      </c>
      <c r="O161" s="330"/>
      <c r="P161" s="330"/>
      <c r="Q161" s="330"/>
      <c r="R161" s="330"/>
      <c r="S161" s="330"/>
      <c r="T161" s="330"/>
      <c r="U161" s="330"/>
      <c r="V161" s="330"/>
      <c r="W161" s="330"/>
      <c r="X161" s="330"/>
      <c r="Y161" s="330"/>
      <c r="Z161" s="330"/>
      <c r="AA161" s="330"/>
      <c r="AB161" s="330"/>
      <c r="AC161" s="330"/>
      <c r="AD161" s="330"/>
      <c r="AE161" s="330"/>
      <c r="AF161" s="330"/>
      <c r="AG161" s="330"/>
      <c r="AH161" s="330"/>
      <c r="AI161" s="330"/>
      <c r="AJ161" s="330"/>
      <c r="AK161" s="330"/>
      <c r="AL161" s="330"/>
      <c r="AM161" s="330"/>
      <c r="AN161" s="330"/>
      <c r="AO161" s="330"/>
      <c r="AP161" s="330"/>
      <c r="AQ161" s="330"/>
      <c r="AR161" s="330"/>
      <c r="AS161" s="330"/>
      <c r="AT161" s="330"/>
      <c r="AU161" s="330"/>
      <c r="AV161" s="330"/>
      <c r="AW161" s="330"/>
      <c r="AX161" s="330"/>
      <c r="AY161" s="330"/>
      <c r="AZ161" s="331">
        <v>1</v>
      </c>
    </row>
    <row r="162" spans="1:52">
      <c r="A162" s="315"/>
      <c r="B162" s="319" t="s">
        <v>841</v>
      </c>
      <c r="C162" s="320"/>
      <c r="D162" s="332"/>
      <c r="E162" s="333"/>
      <c r="F162" s="333"/>
      <c r="G162" s="333"/>
      <c r="H162" s="333"/>
      <c r="I162" s="333"/>
      <c r="J162" s="333"/>
      <c r="K162" s="333"/>
      <c r="L162" s="333"/>
      <c r="M162" s="333"/>
      <c r="N162" s="333">
        <v>1</v>
      </c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>
        <v>1</v>
      </c>
      <c r="Z162" s="333"/>
      <c r="AA162" s="333">
        <v>1</v>
      </c>
      <c r="AB162" s="333"/>
      <c r="AC162" s="333"/>
      <c r="AD162" s="333"/>
      <c r="AE162" s="333"/>
      <c r="AF162" s="333"/>
      <c r="AG162" s="333"/>
      <c r="AH162" s="333"/>
      <c r="AI162" s="333"/>
      <c r="AJ162" s="333"/>
      <c r="AK162" s="333"/>
      <c r="AL162" s="333"/>
      <c r="AM162" s="333"/>
      <c r="AN162" s="333"/>
      <c r="AO162" s="333"/>
      <c r="AP162" s="333">
        <v>1</v>
      </c>
      <c r="AQ162" s="333"/>
      <c r="AR162" s="333"/>
      <c r="AS162" s="333"/>
      <c r="AT162" s="333"/>
      <c r="AU162" s="333"/>
      <c r="AV162" s="333"/>
      <c r="AW162" s="333"/>
      <c r="AX162" s="333"/>
      <c r="AY162" s="333"/>
      <c r="AZ162" s="334">
        <v>4</v>
      </c>
    </row>
    <row r="163" spans="1:52">
      <c r="A163" s="339" t="s">
        <v>842</v>
      </c>
      <c r="B163" s="340"/>
      <c r="C163" s="340"/>
      <c r="D163" s="341"/>
      <c r="E163" s="342"/>
      <c r="F163" s="342"/>
      <c r="G163" s="342"/>
      <c r="H163" s="342"/>
      <c r="I163" s="342"/>
      <c r="J163" s="342">
        <v>1</v>
      </c>
      <c r="K163" s="342"/>
      <c r="L163" s="342"/>
      <c r="M163" s="342"/>
      <c r="N163" s="342">
        <v>1</v>
      </c>
      <c r="O163" s="342"/>
      <c r="P163" s="342"/>
      <c r="Q163" s="342"/>
      <c r="R163" s="342"/>
      <c r="S163" s="342"/>
      <c r="T163" s="342"/>
      <c r="U163" s="342">
        <v>1</v>
      </c>
      <c r="V163" s="342"/>
      <c r="W163" s="342"/>
      <c r="X163" s="342"/>
      <c r="Y163" s="342">
        <v>1</v>
      </c>
      <c r="Z163" s="342">
        <v>1</v>
      </c>
      <c r="AA163" s="342">
        <v>1</v>
      </c>
      <c r="AB163" s="342">
        <v>3</v>
      </c>
      <c r="AC163" s="342">
        <v>2</v>
      </c>
      <c r="AD163" s="342">
        <v>3</v>
      </c>
      <c r="AE163" s="342">
        <v>2</v>
      </c>
      <c r="AF163" s="342">
        <v>3</v>
      </c>
      <c r="AG163" s="342">
        <v>7</v>
      </c>
      <c r="AH163" s="342">
        <v>1</v>
      </c>
      <c r="AI163" s="342">
        <v>2</v>
      </c>
      <c r="AJ163" s="342">
        <v>1</v>
      </c>
      <c r="AK163" s="342">
        <v>1</v>
      </c>
      <c r="AL163" s="342">
        <v>1</v>
      </c>
      <c r="AM163" s="342">
        <v>2</v>
      </c>
      <c r="AN163" s="342">
        <v>4</v>
      </c>
      <c r="AO163" s="342"/>
      <c r="AP163" s="342">
        <v>2</v>
      </c>
      <c r="AQ163" s="342"/>
      <c r="AR163" s="342"/>
      <c r="AS163" s="342"/>
      <c r="AT163" s="342"/>
      <c r="AU163" s="342"/>
      <c r="AV163" s="342"/>
      <c r="AW163" s="342"/>
      <c r="AX163" s="342"/>
      <c r="AY163" s="342"/>
      <c r="AZ163" s="343">
        <v>40</v>
      </c>
    </row>
    <row r="164" spans="1:52">
      <c r="A164" s="305" t="s">
        <v>25</v>
      </c>
      <c r="B164" s="305" t="s">
        <v>254</v>
      </c>
      <c r="C164" s="305" t="s">
        <v>791</v>
      </c>
      <c r="D164" s="326"/>
      <c r="E164" s="327"/>
      <c r="F164" s="327"/>
      <c r="G164" s="327"/>
      <c r="H164" s="327"/>
      <c r="I164" s="327"/>
      <c r="J164" s="327"/>
      <c r="K164" s="327"/>
      <c r="L164" s="327"/>
      <c r="M164" s="327"/>
      <c r="N164" s="327"/>
      <c r="O164" s="327"/>
      <c r="P164" s="327"/>
      <c r="Q164" s="327"/>
      <c r="R164" s="327"/>
      <c r="S164" s="327"/>
      <c r="T164" s="327"/>
      <c r="U164" s="327"/>
      <c r="V164" s="327"/>
      <c r="W164" s="327"/>
      <c r="X164" s="327"/>
      <c r="Y164" s="327"/>
      <c r="Z164" s="327"/>
      <c r="AA164" s="327"/>
      <c r="AB164" s="327"/>
      <c r="AC164" s="327"/>
      <c r="AD164" s="327"/>
      <c r="AE164" s="327"/>
      <c r="AF164" s="327"/>
      <c r="AG164" s="327"/>
      <c r="AH164" s="327"/>
      <c r="AI164" s="327"/>
      <c r="AJ164" s="327"/>
      <c r="AK164" s="327"/>
      <c r="AL164" s="327"/>
      <c r="AM164" s="327"/>
      <c r="AN164" s="327"/>
      <c r="AO164" s="327"/>
      <c r="AP164" s="327"/>
      <c r="AQ164" s="327">
        <v>1</v>
      </c>
      <c r="AR164" s="327"/>
      <c r="AS164" s="327"/>
      <c r="AT164" s="327"/>
      <c r="AU164" s="327"/>
      <c r="AV164" s="327"/>
      <c r="AW164" s="327"/>
      <c r="AX164" s="327"/>
      <c r="AY164" s="327"/>
      <c r="AZ164" s="328">
        <v>1</v>
      </c>
    </row>
    <row r="165" spans="1:52">
      <c r="A165" s="315"/>
      <c r="B165" s="315"/>
      <c r="C165" s="318" t="s">
        <v>478</v>
      </c>
      <c r="D165" s="329"/>
      <c r="E165" s="330"/>
      <c r="F165" s="330"/>
      <c r="G165" s="330"/>
      <c r="H165" s="330"/>
      <c r="I165" s="330"/>
      <c r="J165" s="330"/>
      <c r="K165" s="330"/>
      <c r="L165" s="330"/>
      <c r="M165" s="330"/>
      <c r="N165" s="330"/>
      <c r="O165" s="330"/>
      <c r="P165" s="330"/>
      <c r="Q165" s="330"/>
      <c r="R165" s="330"/>
      <c r="S165" s="330"/>
      <c r="T165" s="330"/>
      <c r="U165" s="330"/>
      <c r="V165" s="330"/>
      <c r="W165" s="330">
        <v>1</v>
      </c>
      <c r="X165" s="330"/>
      <c r="Y165" s="330"/>
      <c r="Z165" s="330"/>
      <c r="AA165" s="330"/>
      <c r="AB165" s="330"/>
      <c r="AC165" s="330"/>
      <c r="AD165" s="330">
        <v>1</v>
      </c>
      <c r="AE165" s="330"/>
      <c r="AF165" s="330">
        <v>1</v>
      </c>
      <c r="AG165" s="330"/>
      <c r="AH165" s="330"/>
      <c r="AI165" s="330"/>
      <c r="AJ165" s="330"/>
      <c r="AK165" s="330"/>
      <c r="AL165" s="330"/>
      <c r="AM165" s="330"/>
      <c r="AN165" s="330"/>
      <c r="AO165" s="330"/>
      <c r="AP165" s="330"/>
      <c r="AQ165" s="330"/>
      <c r="AR165" s="330"/>
      <c r="AS165" s="330"/>
      <c r="AT165" s="330"/>
      <c r="AU165" s="330"/>
      <c r="AV165" s="330"/>
      <c r="AW165" s="330"/>
      <c r="AX165" s="330"/>
      <c r="AY165" s="330"/>
      <c r="AZ165" s="331">
        <v>3</v>
      </c>
    </row>
    <row r="166" spans="1:52">
      <c r="A166" s="315"/>
      <c r="B166" s="315"/>
      <c r="C166" s="318" t="s">
        <v>644</v>
      </c>
      <c r="D166" s="329"/>
      <c r="E166" s="330"/>
      <c r="F166" s="330"/>
      <c r="G166" s="330"/>
      <c r="H166" s="330"/>
      <c r="I166" s="330"/>
      <c r="J166" s="330"/>
      <c r="K166" s="330"/>
      <c r="L166" s="330"/>
      <c r="M166" s="330"/>
      <c r="N166" s="330"/>
      <c r="O166" s="330"/>
      <c r="P166" s="330"/>
      <c r="Q166" s="330"/>
      <c r="R166" s="330"/>
      <c r="S166" s="330"/>
      <c r="T166" s="330"/>
      <c r="U166" s="330"/>
      <c r="V166" s="330"/>
      <c r="W166" s="330"/>
      <c r="X166" s="330"/>
      <c r="Y166" s="330"/>
      <c r="Z166" s="330"/>
      <c r="AA166" s="330"/>
      <c r="AB166" s="330"/>
      <c r="AC166" s="330"/>
      <c r="AD166" s="330"/>
      <c r="AE166" s="330"/>
      <c r="AF166" s="330"/>
      <c r="AG166" s="330">
        <v>3</v>
      </c>
      <c r="AH166" s="330"/>
      <c r="AI166" s="330">
        <v>1</v>
      </c>
      <c r="AJ166" s="330">
        <v>1</v>
      </c>
      <c r="AK166" s="330">
        <v>2</v>
      </c>
      <c r="AL166" s="330">
        <v>2</v>
      </c>
      <c r="AM166" s="330">
        <v>3</v>
      </c>
      <c r="AN166" s="330"/>
      <c r="AO166" s="330"/>
      <c r="AP166" s="330"/>
      <c r="AQ166" s="330"/>
      <c r="AR166" s="330"/>
      <c r="AS166" s="330"/>
      <c r="AT166" s="330"/>
      <c r="AU166" s="330"/>
      <c r="AV166" s="330"/>
      <c r="AW166" s="330"/>
      <c r="AX166" s="330"/>
      <c r="AY166" s="330"/>
      <c r="AZ166" s="331">
        <v>12</v>
      </c>
    </row>
    <row r="167" spans="1:52">
      <c r="A167" s="315"/>
      <c r="B167" s="315"/>
      <c r="C167" s="318" t="s">
        <v>477</v>
      </c>
      <c r="D167" s="329"/>
      <c r="E167" s="330"/>
      <c r="F167" s="330"/>
      <c r="G167" s="330"/>
      <c r="H167" s="330"/>
      <c r="I167" s="330"/>
      <c r="J167" s="330"/>
      <c r="K167" s="330"/>
      <c r="L167" s="330"/>
      <c r="M167" s="330"/>
      <c r="N167" s="330"/>
      <c r="O167" s="330"/>
      <c r="P167" s="330"/>
      <c r="Q167" s="330"/>
      <c r="R167" s="330"/>
      <c r="S167" s="330"/>
      <c r="T167" s="330"/>
      <c r="U167" s="330"/>
      <c r="V167" s="330"/>
      <c r="W167" s="330">
        <v>1</v>
      </c>
      <c r="X167" s="330"/>
      <c r="Y167" s="330"/>
      <c r="Z167" s="330"/>
      <c r="AA167" s="330"/>
      <c r="AB167" s="330"/>
      <c r="AC167" s="330"/>
      <c r="AD167" s="330"/>
      <c r="AE167" s="330"/>
      <c r="AF167" s="330"/>
      <c r="AG167" s="330"/>
      <c r="AH167" s="330"/>
      <c r="AI167" s="330"/>
      <c r="AJ167" s="330">
        <v>1</v>
      </c>
      <c r="AK167" s="330"/>
      <c r="AL167" s="330"/>
      <c r="AM167" s="330"/>
      <c r="AN167" s="330"/>
      <c r="AO167" s="330"/>
      <c r="AP167" s="330"/>
      <c r="AQ167" s="330"/>
      <c r="AR167" s="330"/>
      <c r="AS167" s="330"/>
      <c r="AT167" s="330"/>
      <c r="AU167" s="330"/>
      <c r="AV167" s="330"/>
      <c r="AW167" s="330"/>
      <c r="AX167" s="330"/>
      <c r="AY167" s="330"/>
      <c r="AZ167" s="331">
        <v>2</v>
      </c>
    </row>
    <row r="168" spans="1:52">
      <c r="A168" s="315"/>
      <c r="B168" s="315"/>
      <c r="C168" s="318" t="s">
        <v>254</v>
      </c>
      <c r="D168" s="329"/>
      <c r="E168" s="330"/>
      <c r="F168" s="330"/>
      <c r="G168" s="330"/>
      <c r="H168" s="330"/>
      <c r="I168" s="330"/>
      <c r="J168" s="330"/>
      <c r="K168" s="330"/>
      <c r="L168" s="330"/>
      <c r="M168" s="330"/>
      <c r="N168" s="330"/>
      <c r="O168" s="330"/>
      <c r="P168" s="330"/>
      <c r="Q168" s="330"/>
      <c r="R168" s="330"/>
      <c r="S168" s="330"/>
      <c r="T168" s="330"/>
      <c r="U168" s="330"/>
      <c r="V168" s="330"/>
      <c r="W168" s="330"/>
      <c r="X168" s="330"/>
      <c r="Y168" s="330"/>
      <c r="Z168" s="330"/>
      <c r="AA168" s="330"/>
      <c r="AB168" s="330"/>
      <c r="AC168" s="330"/>
      <c r="AD168" s="330"/>
      <c r="AE168" s="330"/>
      <c r="AF168" s="330"/>
      <c r="AG168" s="330"/>
      <c r="AH168" s="330"/>
      <c r="AI168" s="330"/>
      <c r="AJ168" s="330"/>
      <c r="AK168" s="330">
        <v>2</v>
      </c>
      <c r="AL168" s="330"/>
      <c r="AM168" s="330"/>
      <c r="AN168" s="330">
        <v>2</v>
      </c>
      <c r="AO168" s="330">
        <v>1</v>
      </c>
      <c r="AP168" s="330"/>
      <c r="AQ168" s="330"/>
      <c r="AR168" s="330"/>
      <c r="AS168" s="330"/>
      <c r="AT168" s="330"/>
      <c r="AU168" s="330"/>
      <c r="AV168" s="330"/>
      <c r="AW168" s="330"/>
      <c r="AX168" s="330"/>
      <c r="AY168" s="330"/>
      <c r="AZ168" s="331">
        <v>5</v>
      </c>
    </row>
    <row r="169" spans="1:52">
      <c r="A169" s="315"/>
      <c r="B169" s="315"/>
      <c r="C169" s="318" t="s">
        <v>511</v>
      </c>
      <c r="D169" s="329"/>
      <c r="E169" s="330"/>
      <c r="F169" s="330"/>
      <c r="G169" s="330"/>
      <c r="H169" s="330"/>
      <c r="I169" s="330"/>
      <c r="J169" s="330"/>
      <c r="K169" s="330"/>
      <c r="L169" s="330"/>
      <c r="M169" s="330"/>
      <c r="N169" s="330"/>
      <c r="O169" s="330"/>
      <c r="P169" s="330"/>
      <c r="Q169" s="330"/>
      <c r="R169" s="330"/>
      <c r="S169" s="330"/>
      <c r="T169" s="330"/>
      <c r="U169" s="330"/>
      <c r="V169" s="330"/>
      <c r="W169" s="330"/>
      <c r="X169" s="330"/>
      <c r="Y169" s="330">
        <v>1</v>
      </c>
      <c r="Z169" s="330"/>
      <c r="AA169" s="330"/>
      <c r="AB169" s="330"/>
      <c r="AC169" s="330"/>
      <c r="AD169" s="330"/>
      <c r="AE169" s="330"/>
      <c r="AF169" s="330"/>
      <c r="AG169" s="330"/>
      <c r="AH169" s="330"/>
      <c r="AI169" s="330"/>
      <c r="AJ169" s="330"/>
      <c r="AK169" s="330"/>
      <c r="AL169" s="330"/>
      <c r="AM169" s="330"/>
      <c r="AN169" s="330"/>
      <c r="AO169" s="330"/>
      <c r="AP169" s="330">
        <v>1</v>
      </c>
      <c r="AQ169" s="330"/>
      <c r="AR169" s="330"/>
      <c r="AS169" s="330"/>
      <c r="AT169" s="330"/>
      <c r="AU169" s="330"/>
      <c r="AV169" s="330"/>
      <c r="AW169" s="330"/>
      <c r="AX169" s="330"/>
      <c r="AY169" s="330"/>
      <c r="AZ169" s="331">
        <v>2</v>
      </c>
    </row>
    <row r="170" spans="1:52">
      <c r="A170" s="315"/>
      <c r="B170" s="315"/>
      <c r="C170" s="318" t="s">
        <v>493</v>
      </c>
      <c r="D170" s="329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330"/>
      <c r="T170" s="330"/>
      <c r="U170" s="330"/>
      <c r="V170" s="330"/>
      <c r="W170" s="330">
        <v>1</v>
      </c>
      <c r="X170" s="330">
        <v>1</v>
      </c>
      <c r="Y170" s="330">
        <v>1</v>
      </c>
      <c r="Z170" s="330"/>
      <c r="AA170" s="330">
        <v>1</v>
      </c>
      <c r="AB170" s="330"/>
      <c r="AC170" s="330">
        <v>1</v>
      </c>
      <c r="AD170" s="330"/>
      <c r="AE170" s="330"/>
      <c r="AF170" s="330"/>
      <c r="AG170" s="330"/>
      <c r="AH170" s="330"/>
      <c r="AI170" s="330"/>
      <c r="AJ170" s="330"/>
      <c r="AK170" s="330"/>
      <c r="AL170" s="330"/>
      <c r="AM170" s="330"/>
      <c r="AN170" s="330"/>
      <c r="AO170" s="330"/>
      <c r="AP170" s="330"/>
      <c r="AQ170" s="330"/>
      <c r="AR170" s="330"/>
      <c r="AS170" s="330"/>
      <c r="AT170" s="330"/>
      <c r="AU170" s="330"/>
      <c r="AV170" s="330"/>
      <c r="AW170" s="330"/>
      <c r="AX170" s="330"/>
      <c r="AY170" s="330"/>
      <c r="AZ170" s="331">
        <v>5</v>
      </c>
    </row>
    <row r="171" spans="1:52">
      <c r="A171" s="315"/>
      <c r="B171" s="315"/>
      <c r="C171" s="318" t="s">
        <v>598</v>
      </c>
      <c r="D171" s="329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330"/>
      <c r="T171" s="330"/>
      <c r="U171" s="330"/>
      <c r="V171" s="330"/>
      <c r="W171" s="330"/>
      <c r="X171" s="330"/>
      <c r="Y171" s="330"/>
      <c r="Z171" s="330"/>
      <c r="AA171" s="330"/>
      <c r="AB171" s="330"/>
      <c r="AC171" s="330"/>
      <c r="AD171" s="330">
        <v>1</v>
      </c>
      <c r="AE171" s="330"/>
      <c r="AF171" s="330"/>
      <c r="AG171" s="330"/>
      <c r="AH171" s="330"/>
      <c r="AI171" s="330">
        <v>1</v>
      </c>
      <c r="AJ171" s="330"/>
      <c r="AK171" s="330">
        <v>2</v>
      </c>
      <c r="AL171" s="330">
        <v>1</v>
      </c>
      <c r="AM171" s="330"/>
      <c r="AN171" s="330"/>
      <c r="AO171" s="330"/>
      <c r="AP171" s="330"/>
      <c r="AQ171" s="330"/>
      <c r="AR171" s="330"/>
      <c r="AS171" s="330"/>
      <c r="AT171" s="330"/>
      <c r="AU171" s="330"/>
      <c r="AV171" s="330"/>
      <c r="AW171" s="330"/>
      <c r="AX171" s="330"/>
      <c r="AY171" s="330"/>
      <c r="AZ171" s="331">
        <v>5</v>
      </c>
    </row>
    <row r="172" spans="1:52">
      <c r="A172" s="315"/>
      <c r="B172" s="319" t="s">
        <v>843</v>
      </c>
      <c r="C172" s="320"/>
      <c r="D172" s="332"/>
      <c r="E172" s="333"/>
      <c r="F172" s="333"/>
      <c r="G172" s="333"/>
      <c r="H172" s="333"/>
      <c r="I172" s="333"/>
      <c r="J172" s="333"/>
      <c r="K172" s="333"/>
      <c r="L172" s="333"/>
      <c r="M172" s="333"/>
      <c r="N172" s="333"/>
      <c r="O172" s="333"/>
      <c r="P172" s="333"/>
      <c r="Q172" s="333"/>
      <c r="R172" s="333"/>
      <c r="S172" s="333"/>
      <c r="T172" s="333"/>
      <c r="U172" s="333"/>
      <c r="V172" s="333"/>
      <c r="W172" s="333">
        <v>3</v>
      </c>
      <c r="X172" s="333">
        <v>1</v>
      </c>
      <c r="Y172" s="333">
        <v>2</v>
      </c>
      <c r="Z172" s="333"/>
      <c r="AA172" s="333">
        <v>1</v>
      </c>
      <c r="AB172" s="333"/>
      <c r="AC172" s="333">
        <v>1</v>
      </c>
      <c r="AD172" s="333">
        <v>2</v>
      </c>
      <c r="AE172" s="333"/>
      <c r="AF172" s="333">
        <v>1</v>
      </c>
      <c r="AG172" s="333">
        <v>3</v>
      </c>
      <c r="AH172" s="333"/>
      <c r="AI172" s="333">
        <v>2</v>
      </c>
      <c r="AJ172" s="333">
        <v>2</v>
      </c>
      <c r="AK172" s="333">
        <v>6</v>
      </c>
      <c r="AL172" s="333">
        <v>3</v>
      </c>
      <c r="AM172" s="333">
        <v>3</v>
      </c>
      <c r="AN172" s="333">
        <v>2</v>
      </c>
      <c r="AO172" s="333">
        <v>1</v>
      </c>
      <c r="AP172" s="333">
        <v>1</v>
      </c>
      <c r="AQ172" s="333">
        <v>1</v>
      </c>
      <c r="AR172" s="333"/>
      <c r="AS172" s="333"/>
      <c r="AT172" s="333"/>
      <c r="AU172" s="333"/>
      <c r="AV172" s="333"/>
      <c r="AW172" s="333"/>
      <c r="AX172" s="333"/>
      <c r="AY172" s="333"/>
      <c r="AZ172" s="334">
        <v>35</v>
      </c>
    </row>
    <row r="173" spans="1:52">
      <c r="A173" s="315"/>
      <c r="B173" s="305" t="s">
        <v>256</v>
      </c>
      <c r="C173" s="305" t="s">
        <v>703</v>
      </c>
      <c r="D173" s="326"/>
      <c r="E173" s="327"/>
      <c r="F173" s="327"/>
      <c r="G173" s="327"/>
      <c r="H173" s="327"/>
      <c r="I173" s="327"/>
      <c r="J173" s="327"/>
      <c r="K173" s="327"/>
      <c r="L173" s="327"/>
      <c r="M173" s="327"/>
      <c r="N173" s="327"/>
      <c r="O173" s="327"/>
      <c r="P173" s="327"/>
      <c r="Q173" s="327"/>
      <c r="R173" s="327"/>
      <c r="S173" s="327"/>
      <c r="T173" s="327"/>
      <c r="U173" s="327"/>
      <c r="V173" s="327"/>
      <c r="W173" s="327"/>
      <c r="X173" s="327"/>
      <c r="Y173" s="327"/>
      <c r="Z173" s="327"/>
      <c r="AA173" s="327"/>
      <c r="AB173" s="327"/>
      <c r="AC173" s="327"/>
      <c r="AD173" s="327"/>
      <c r="AE173" s="327"/>
      <c r="AF173" s="327"/>
      <c r="AG173" s="327"/>
      <c r="AH173" s="327"/>
      <c r="AI173" s="327"/>
      <c r="AJ173" s="327">
        <v>1</v>
      </c>
      <c r="AK173" s="327"/>
      <c r="AL173" s="327"/>
      <c r="AM173" s="327"/>
      <c r="AN173" s="327">
        <v>1</v>
      </c>
      <c r="AO173" s="327"/>
      <c r="AP173" s="327"/>
      <c r="AQ173" s="327"/>
      <c r="AR173" s="327"/>
      <c r="AS173" s="327"/>
      <c r="AT173" s="327"/>
      <c r="AU173" s="327"/>
      <c r="AV173" s="327"/>
      <c r="AW173" s="327"/>
      <c r="AX173" s="327"/>
      <c r="AY173" s="327"/>
      <c r="AZ173" s="328">
        <v>2</v>
      </c>
    </row>
    <row r="174" spans="1:52">
      <c r="A174" s="315"/>
      <c r="B174" s="315"/>
      <c r="C174" s="318" t="s">
        <v>689</v>
      </c>
      <c r="D174" s="329"/>
      <c r="E174" s="330"/>
      <c r="F174" s="330"/>
      <c r="G174" s="330"/>
      <c r="H174" s="330"/>
      <c r="I174" s="330"/>
      <c r="J174" s="330"/>
      <c r="K174" s="330"/>
      <c r="L174" s="330"/>
      <c r="M174" s="330"/>
      <c r="N174" s="330"/>
      <c r="O174" s="330"/>
      <c r="P174" s="330"/>
      <c r="Q174" s="330"/>
      <c r="R174" s="330"/>
      <c r="S174" s="330"/>
      <c r="T174" s="330"/>
      <c r="U174" s="330"/>
      <c r="V174" s="330"/>
      <c r="W174" s="330"/>
      <c r="X174" s="330"/>
      <c r="Y174" s="330"/>
      <c r="Z174" s="330"/>
      <c r="AA174" s="330"/>
      <c r="AB174" s="330"/>
      <c r="AC174" s="330"/>
      <c r="AD174" s="330"/>
      <c r="AE174" s="330"/>
      <c r="AF174" s="330"/>
      <c r="AG174" s="330"/>
      <c r="AH174" s="330"/>
      <c r="AI174" s="330">
        <v>1</v>
      </c>
      <c r="AJ174" s="330">
        <v>1</v>
      </c>
      <c r="AK174" s="330"/>
      <c r="AL174" s="330"/>
      <c r="AM174" s="330"/>
      <c r="AN174" s="330"/>
      <c r="AO174" s="330"/>
      <c r="AP174" s="330"/>
      <c r="AQ174" s="330"/>
      <c r="AR174" s="330"/>
      <c r="AS174" s="330"/>
      <c r="AT174" s="330"/>
      <c r="AU174" s="330"/>
      <c r="AV174" s="330"/>
      <c r="AW174" s="330"/>
      <c r="AX174" s="330"/>
      <c r="AY174" s="330"/>
      <c r="AZ174" s="331">
        <v>2</v>
      </c>
    </row>
    <row r="175" spans="1:52">
      <c r="A175" s="315"/>
      <c r="B175" s="315"/>
      <c r="C175" s="318" t="s">
        <v>670</v>
      </c>
      <c r="D175" s="329"/>
      <c r="E175" s="330"/>
      <c r="F175" s="330"/>
      <c r="G175" s="330"/>
      <c r="H175" s="330"/>
      <c r="I175" s="330"/>
      <c r="J175" s="330"/>
      <c r="K175" s="330"/>
      <c r="L175" s="330"/>
      <c r="M175" s="330"/>
      <c r="N175" s="330"/>
      <c r="O175" s="330"/>
      <c r="P175" s="330"/>
      <c r="Q175" s="330"/>
      <c r="R175" s="330"/>
      <c r="S175" s="330"/>
      <c r="T175" s="330"/>
      <c r="U175" s="330"/>
      <c r="V175" s="330"/>
      <c r="W175" s="330"/>
      <c r="X175" s="330"/>
      <c r="Y175" s="330"/>
      <c r="Z175" s="330"/>
      <c r="AA175" s="330"/>
      <c r="AB175" s="330"/>
      <c r="AC175" s="330"/>
      <c r="AD175" s="330"/>
      <c r="AE175" s="330"/>
      <c r="AF175" s="330"/>
      <c r="AG175" s="330"/>
      <c r="AH175" s="330"/>
      <c r="AI175" s="330">
        <v>1</v>
      </c>
      <c r="AJ175" s="330">
        <v>1</v>
      </c>
      <c r="AK175" s="330">
        <v>1</v>
      </c>
      <c r="AL175" s="330"/>
      <c r="AM175" s="330">
        <v>1</v>
      </c>
      <c r="AN175" s="330"/>
      <c r="AO175" s="330"/>
      <c r="AP175" s="330"/>
      <c r="AQ175" s="330"/>
      <c r="AR175" s="330"/>
      <c r="AS175" s="330"/>
      <c r="AT175" s="330"/>
      <c r="AU175" s="330"/>
      <c r="AV175" s="330"/>
      <c r="AW175" s="330"/>
      <c r="AX175" s="330"/>
      <c r="AY175" s="330"/>
      <c r="AZ175" s="331">
        <v>4</v>
      </c>
    </row>
    <row r="176" spans="1:52">
      <c r="A176" s="315"/>
      <c r="B176" s="315"/>
      <c r="C176" s="318" t="s">
        <v>256</v>
      </c>
      <c r="D176" s="329"/>
      <c r="E176" s="330"/>
      <c r="F176" s="330"/>
      <c r="G176" s="330"/>
      <c r="H176" s="330"/>
      <c r="I176" s="330"/>
      <c r="J176" s="330"/>
      <c r="K176" s="330"/>
      <c r="L176" s="330"/>
      <c r="M176" s="330"/>
      <c r="N176" s="330"/>
      <c r="O176" s="330"/>
      <c r="P176" s="330"/>
      <c r="Q176" s="330"/>
      <c r="R176" s="330"/>
      <c r="S176" s="330"/>
      <c r="T176" s="330"/>
      <c r="U176" s="330"/>
      <c r="V176" s="330">
        <v>1</v>
      </c>
      <c r="W176" s="330">
        <v>4</v>
      </c>
      <c r="X176" s="330">
        <v>3</v>
      </c>
      <c r="Y176" s="330">
        <v>1</v>
      </c>
      <c r="Z176" s="330"/>
      <c r="AA176" s="330"/>
      <c r="AB176" s="330"/>
      <c r="AC176" s="330"/>
      <c r="AD176" s="330"/>
      <c r="AE176" s="330"/>
      <c r="AF176" s="330"/>
      <c r="AG176" s="330"/>
      <c r="AH176" s="330"/>
      <c r="AI176" s="330"/>
      <c r="AJ176" s="330"/>
      <c r="AK176" s="330"/>
      <c r="AL176" s="330"/>
      <c r="AM176" s="330"/>
      <c r="AN176" s="330"/>
      <c r="AO176" s="330"/>
      <c r="AP176" s="330"/>
      <c r="AQ176" s="330"/>
      <c r="AR176" s="330"/>
      <c r="AS176" s="330"/>
      <c r="AT176" s="330"/>
      <c r="AU176" s="330"/>
      <c r="AV176" s="330"/>
      <c r="AW176" s="330"/>
      <c r="AX176" s="330"/>
      <c r="AY176" s="330"/>
      <c r="AZ176" s="331">
        <v>9</v>
      </c>
    </row>
    <row r="177" spans="1:52">
      <c r="A177" s="315"/>
      <c r="B177" s="315"/>
      <c r="C177" s="318" t="s">
        <v>531</v>
      </c>
      <c r="D177" s="329"/>
      <c r="E177" s="330"/>
      <c r="F177" s="330"/>
      <c r="G177" s="330"/>
      <c r="H177" s="330"/>
      <c r="I177" s="330"/>
      <c r="J177" s="330"/>
      <c r="K177" s="330"/>
      <c r="L177" s="330"/>
      <c r="M177" s="330"/>
      <c r="N177" s="330"/>
      <c r="O177" s="330"/>
      <c r="P177" s="330"/>
      <c r="Q177" s="330"/>
      <c r="R177" s="330"/>
      <c r="S177" s="330"/>
      <c r="T177" s="330"/>
      <c r="U177" s="330"/>
      <c r="V177" s="330"/>
      <c r="W177" s="330"/>
      <c r="X177" s="330"/>
      <c r="Y177" s="330"/>
      <c r="Z177" s="330"/>
      <c r="AA177" s="330">
        <v>1</v>
      </c>
      <c r="AB177" s="330"/>
      <c r="AC177" s="330"/>
      <c r="AD177" s="330"/>
      <c r="AE177" s="330"/>
      <c r="AF177" s="330"/>
      <c r="AG177" s="330">
        <v>1</v>
      </c>
      <c r="AH177" s="330">
        <v>1</v>
      </c>
      <c r="AI177" s="330"/>
      <c r="AJ177" s="330"/>
      <c r="AK177" s="330"/>
      <c r="AL177" s="330">
        <v>1</v>
      </c>
      <c r="AM177" s="330">
        <v>1</v>
      </c>
      <c r="AN177" s="330"/>
      <c r="AO177" s="330"/>
      <c r="AP177" s="330"/>
      <c r="AQ177" s="330"/>
      <c r="AR177" s="330"/>
      <c r="AS177" s="330"/>
      <c r="AT177" s="330"/>
      <c r="AU177" s="330"/>
      <c r="AV177" s="330"/>
      <c r="AW177" s="330"/>
      <c r="AX177" s="330"/>
      <c r="AY177" s="330"/>
      <c r="AZ177" s="331">
        <v>5</v>
      </c>
    </row>
    <row r="178" spans="1:52">
      <c r="A178" s="315"/>
      <c r="B178" s="319" t="s">
        <v>844</v>
      </c>
      <c r="C178" s="320"/>
      <c r="D178" s="332"/>
      <c r="E178" s="333"/>
      <c r="F178" s="333"/>
      <c r="G178" s="333"/>
      <c r="H178" s="333"/>
      <c r="I178" s="333"/>
      <c r="J178" s="333"/>
      <c r="K178" s="333"/>
      <c r="L178" s="333"/>
      <c r="M178" s="333"/>
      <c r="N178" s="333"/>
      <c r="O178" s="333"/>
      <c r="P178" s="333"/>
      <c r="Q178" s="333"/>
      <c r="R178" s="333"/>
      <c r="S178" s="333"/>
      <c r="T178" s="333"/>
      <c r="U178" s="333"/>
      <c r="V178" s="333">
        <v>1</v>
      </c>
      <c r="W178" s="333">
        <v>4</v>
      </c>
      <c r="X178" s="333">
        <v>3</v>
      </c>
      <c r="Y178" s="333">
        <v>1</v>
      </c>
      <c r="Z178" s="333"/>
      <c r="AA178" s="333">
        <v>1</v>
      </c>
      <c r="AB178" s="333"/>
      <c r="AC178" s="333"/>
      <c r="AD178" s="333"/>
      <c r="AE178" s="333"/>
      <c r="AF178" s="333"/>
      <c r="AG178" s="333">
        <v>1</v>
      </c>
      <c r="AH178" s="333">
        <v>1</v>
      </c>
      <c r="AI178" s="333">
        <v>2</v>
      </c>
      <c r="AJ178" s="333">
        <v>3</v>
      </c>
      <c r="AK178" s="333">
        <v>1</v>
      </c>
      <c r="AL178" s="333">
        <v>1</v>
      </c>
      <c r="AM178" s="333">
        <v>2</v>
      </c>
      <c r="AN178" s="333">
        <v>1</v>
      </c>
      <c r="AO178" s="333"/>
      <c r="AP178" s="333"/>
      <c r="AQ178" s="333"/>
      <c r="AR178" s="333"/>
      <c r="AS178" s="333"/>
      <c r="AT178" s="333"/>
      <c r="AU178" s="333"/>
      <c r="AV178" s="333"/>
      <c r="AW178" s="333"/>
      <c r="AX178" s="333"/>
      <c r="AY178" s="333"/>
      <c r="AZ178" s="334">
        <v>22</v>
      </c>
    </row>
    <row r="179" spans="1:52">
      <c r="A179" s="315"/>
      <c r="B179" s="305" t="s">
        <v>150</v>
      </c>
      <c r="C179" s="305" t="s">
        <v>719</v>
      </c>
      <c r="D179" s="326"/>
      <c r="E179" s="327"/>
      <c r="F179" s="327"/>
      <c r="G179" s="327"/>
      <c r="H179" s="327"/>
      <c r="I179" s="327"/>
      <c r="J179" s="327"/>
      <c r="K179" s="327"/>
      <c r="L179" s="327"/>
      <c r="M179" s="327"/>
      <c r="N179" s="327"/>
      <c r="O179" s="327"/>
      <c r="P179" s="327"/>
      <c r="Q179" s="327"/>
      <c r="R179" s="327"/>
      <c r="S179" s="327"/>
      <c r="T179" s="327"/>
      <c r="U179" s="327"/>
      <c r="V179" s="327"/>
      <c r="W179" s="327"/>
      <c r="X179" s="327"/>
      <c r="Y179" s="327"/>
      <c r="Z179" s="327"/>
      <c r="AA179" s="327"/>
      <c r="AB179" s="327"/>
      <c r="AC179" s="327"/>
      <c r="AD179" s="327"/>
      <c r="AE179" s="327"/>
      <c r="AF179" s="327"/>
      <c r="AG179" s="327"/>
      <c r="AH179" s="327"/>
      <c r="AI179" s="327"/>
      <c r="AJ179" s="327"/>
      <c r="AK179" s="327">
        <v>1</v>
      </c>
      <c r="AL179" s="327"/>
      <c r="AM179" s="327"/>
      <c r="AN179" s="327"/>
      <c r="AO179" s="327"/>
      <c r="AP179" s="327"/>
      <c r="AQ179" s="327"/>
      <c r="AR179" s="327"/>
      <c r="AS179" s="327"/>
      <c r="AT179" s="327"/>
      <c r="AU179" s="327"/>
      <c r="AV179" s="327"/>
      <c r="AW179" s="327"/>
      <c r="AX179" s="327"/>
      <c r="AY179" s="327"/>
      <c r="AZ179" s="328">
        <v>1</v>
      </c>
    </row>
    <row r="180" spans="1:52">
      <c r="A180" s="315"/>
      <c r="B180" s="315"/>
      <c r="C180" s="318" t="s">
        <v>443</v>
      </c>
      <c r="D180" s="329"/>
      <c r="E180" s="330"/>
      <c r="F180" s="330"/>
      <c r="G180" s="330"/>
      <c r="H180" s="330"/>
      <c r="I180" s="330"/>
      <c r="J180" s="330"/>
      <c r="K180" s="330"/>
      <c r="L180" s="330"/>
      <c r="M180" s="330"/>
      <c r="N180" s="330"/>
      <c r="O180" s="330"/>
      <c r="P180" s="330"/>
      <c r="Q180" s="330"/>
      <c r="R180" s="330"/>
      <c r="S180" s="330">
        <v>1</v>
      </c>
      <c r="T180" s="330">
        <v>1</v>
      </c>
      <c r="U180" s="330">
        <v>2</v>
      </c>
      <c r="V180" s="330"/>
      <c r="W180" s="330"/>
      <c r="X180" s="330"/>
      <c r="Y180" s="330"/>
      <c r="Z180" s="330"/>
      <c r="AA180" s="330"/>
      <c r="AB180" s="330"/>
      <c r="AC180" s="330"/>
      <c r="AD180" s="330"/>
      <c r="AE180" s="330"/>
      <c r="AF180" s="330"/>
      <c r="AG180" s="330"/>
      <c r="AH180" s="330"/>
      <c r="AI180" s="330"/>
      <c r="AJ180" s="330"/>
      <c r="AK180" s="330"/>
      <c r="AL180" s="330"/>
      <c r="AM180" s="330"/>
      <c r="AN180" s="330"/>
      <c r="AO180" s="330"/>
      <c r="AP180" s="330"/>
      <c r="AQ180" s="330"/>
      <c r="AR180" s="330"/>
      <c r="AS180" s="330"/>
      <c r="AT180" s="330"/>
      <c r="AU180" s="330"/>
      <c r="AV180" s="330"/>
      <c r="AW180" s="330"/>
      <c r="AX180" s="330"/>
      <c r="AY180" s="330"/>
      <c r="AZ180" s="331">
        <v>4</v>
      </c>
    </row>
    <row r="181" spans="1:52">
      <c r="A181" s="315"/>
      <c r="B181" s="315"/>
      <c r="C181" s="318" t="s">
        <v>400</v>
      </c>
      <c r="D181" s="329"/>
      <c r="E181" s="330"/>
      <c r="F181" s="330">
        <v>1</v>
      </c>
      <c r="G181" s="330"/>
      <c r="H181" s="330"/>
      <c r="I181" s="330"/>
      <c r="J181" s="330"/>
      <c r="K181" s="330">
        <v>1</v>
      </c>
      <c r="L181" s="330"/>
      <c r="M181" s="330"/>
      <c r="N181" s="330"/>
      <c r="O181" s="330"/>
      <c r="P181" s="330"/>
      <c r="Q181" s="330"/>
      <c r="R181" s="330"/>
      <c r="S181" s="330"/>
      <c r="T181" s="330"/>
      <c r="U181" s="330"/>
      <c r="V181" s="330"/>
      <c r="W181" s="330"/>
      <c r="X181" s="330"/>
      <c r="Y181" s="330"/>
      <c r="Z181" s="330"/>
      <c r="AA181" s="330"/>
      <c r="AB181" s="330"/>
      <c r="AC181" s="330"/>
      <c r="AD181" s="330"/>
      <c r="AE181" s="330"/>
      <c r="AF181" s="330"/>
      <c r="AG181" s="330"/>
      <c r="AH181" s="330"/>
      <c r="AI181" s="330"/>
      <c r="AJ181" s="330"/>
      <c r="AK181" s="330"/>
      <c r="AL181" s="330"/>
      <c r="AM181" s="330"/>
      <c r="AN181" s="330"/>
      <c r="AO181" s="330"/>
      <c r="AP181" s="330"/>
      <c r="AQ181" s="330"/>
      <c r="AR181" s="330"/>
      <c r="AS181" s="330"/>
      <c r="AT181" s="330"/>
      <c r="AU181" s="330"/>
      <c r="AV181" s="330"/>
      <c r="AW181" s="330"/>
      <c r="AX181" s="330"/>
      <c r="AY181" s="330"/>
      <c r="AZ181" s="331">
        <v>2</v>
      </c>
    </row>
    <row r="182" spans="1:52">
      <c r="A182" s="315"/>
      <c r="B182" s="315"/>
      <c r="C182" s="318" t="s">
        <v>409</v>
      </c>
      <c r="D182" s="329"/>
      <c r="E182" s="330"/>
      <c r="F182" s="330"/>
      <c r="G182" s="330"/>
      <c r="H182" s="330"/>
      <c r="I182" s="330"/>
      <c r="J182" s="330"/>
      <c r="K182" s="330"/>
      <c r="L182" s="330">
        <v>1</v>
      </c>
      <c r="M182" s="330">
        <v>1</v>
      </c>
      <c r="N182" s="330"/>
      <c r="O182" s="330"/>
      <c r="P182" s="330">
        <v>1</v>
      </c>
      <c r="Q182" s="330"/>
      <c r="R182" s="330"/>
      <c r="S182" s="330">
        <v>2</v>
      </c>
      <c r="T182" s="330"/>
      <c r="U182" s="330">
        <v>1</v>
      </c>
      <c r="V182" s="330"/>
      <c r="W182" s="330"/>
      <c r="X182" s="330"/>
      <c r="Y182" s="330">
        <v>1</v>
      </c>
      <c r="Z182" s="330"/>
      <c r="AA182" s="330"/>
      <c r="AB182" s="330">
        <v>1</v>
      </c>
      <c r="AC182" s="330"/>
      <c r="AD182" s="330"/>
      <c r="AE182" s="330"/>
      <c r="AF182" s="330"/>
      <c r="AG182" s="330"/>
      <c r="AH182" s="330"/>
      <c r="AI182" s="330"/>
      <c r="AJ182" s="330"/>
      <c r="AK182" s="330">
        <v>1</v>
      </c>
      <c r="AL182" s="330"/>
      <c r="AM182" s="330"/>
      <c r="AN182" s="330"/>
      <c r="AO182" s="330"/>
      <c r="AP182" s="330"/>
      <c r="AQ182" s="330"/>
      <c r="AR182" s="330"/>
      <c r="AS182" s="330"/>
      <c r="AT182" s="330"/>
      <c r="AU182" s="330"/>
      <c r="AV182" s="330"/>
      <c r="AW182" s="330"/>
      <c r="AX182" s="330"/>
      <c r="AY182" s="330"/>
      <c r="AZ182" s="331">
        <v>9</v>
      </c>
    </row>
    <row r="183" spans="1:52">
      <c r="A183" s="315"/>
      <c r="B183" s="319" t="s">
        <v>845</v>
      </c>
      <c r="C183" s="320"/>
      <c r="D183" s="332"/>
      <c r="E183" s="333"/>
      <c r="F183" s="333">
        <v>1</v>
      </c>
      <c r="G183" s="333"/>
      <c r="H183" s="333"/>
      <c r="I183" s="333"/>
      <c r="J183" s="333"/>
      <c r="K183" s="333">
        <v>1</v>
      </c>
      <c r="L183" s="333">
        <v>1</v>
      </c>
      <c r="M183" s="333">
        <v>1</v>
      </c>
      <c r="N183" s="333"/>
      <c r="O183" s="333"/>
      <c r="P183" s="333">
        <v>1</v>
      </c>
      <c r="Q183" s="333"/>
      <c r="R183" s="333"/>
      <c r="S183" s="333">
        <v>3</v>
      </c>
      <c r="T183" s="333">
        <v>1</v>
      </c>
      <c r="U183" s="333">
        <v>3</v>
      </c>
      <c r="V183" s="333"/>
      <c r="W183" s="333"/>
      <c r="X183" s="333"/>
      <c r="Y183" s="333">
        <v>1</v>
      </c>
      <c r="Z183" s="333"/>
      <c r="AA183" s="333"/>
      <c r="AB183" s="333">
        <v>1</v>
      </c>
      <c r="AC183" s="333"/>
      <c r="AD183" s="333"/>
      <c r="AE183" s="333"/>
      <c r="AF183" s="333"/>
      <c r="AG183" s="333"/>
      <c r="AH183" s="333"/>
      <c r="AI183" s="333"/>
      <c r="AJ183" s="333"/>
      <c r="AK183" s="333">
        <v>2</v>
      </c>
      <c r="AL183" s="333"/>
      <c r="AM183" s="333"/>
      <c r="AN183" s="333"/>
      <c r="AO183" s="333"/>
      <c r="AP183" s="333"/>
      <c r="AQ183" s="333"/>
      <c r="AR183" s="333"/>
      <c r="AS183" s="333"/>
      <c r="AT183" s="333"/>
      <c r="AU183" s="333"/>
      <c r="AV183" s="333"/>
      <c r="AW183" s="333"/>
      <c r="AX183" s="333"/>
      <c r="AY183" s="333"/>
      <c r="AZ183" s="334">
        <v>16</v>
      </c>
    </row>
    <row r="184" spans="1:52">
      <c r="A184" s="315"/>
      <c r="B184" s="305" t="s">
        <v>173</v>
      </c>
      <c r="C184" s="305" t="s">
        <v>378</v>
      </c>
      <c r="D184" s="326"/>
      <c r="E184" s="327"/>
      <c r="F184" s="327">
        <v>1</v>
      </c>
      <c r="G184" s="327"/>
      <c r="H184" s="327"/>
      <c r="I184" s="327"/>
      <c r="J184" s="327">
        <v>1</v>
      </c>
      <c r="K184" s="327"/>
      <c r="L184" s="327"/>
      <c r="M184" s="327"/>
      <c r="N184" s="327"/>
      <c r="O184" s="327"/>
      <c r="P184" s="327"/>
      <c r="Q184" s="327"/>
      <c r="R184" s="327"/>
      <c r="S184" s="327"/>
      <c r="T184" s="327">
        <v>3</v>
      </c>
      <c r="U184" s="327"/>
      <c r="V184" s="327">
        <v>3</v>
      </c>
      <c r="W184" s="327">
        <v>1</v>
      </c>
      <c r="X184" s="327"/>
      <c r="Y184" s="327"/>
      <c r="Z184" s="327"/>
      <c r="AA184" s="327"/>
      <c r="AB184" s="327"/>
      <c r="AC184" s="327"/>
      <c r="AD184" s="327"/>
      <c r="AE184" s="327"/>
      <c r="AF184" s="327"/>
      <c r="AG184" s="327"/>
      <c r="AH184" s="327"/>
      <c r="AI184" s="327"/>
      <c r="AJ184" s="327"/>
      <c r="AK184" s="327"/>
      <c r="AL184" s="327"/>
      <c r="AM184" s="327"/>
      <c r="AN184" s="327"/>
      <c r="AO184" s="327"/>
      <c r="AP184" s="327"/>
      <c r="AQ184" s="327"/>
      <c r="AR184" s="327"/>
      <c r="AS184" s="327"/>
      <c r="AT184" s="327"/>
      <c r="AU184" s="327"/>
      <c r="AV184" s="327"/>
      <c r="AW184" s="327"/>
      <c r="AX184" s="327"/>
      <c r="AY184" s="327"/>
      <c r="AZ184" s="328">
        <v>9</v>
      </c>
    </row>
    <row r="185" spans="1:52">
      <c r="A185" s="315"/>
      <c r="B185" s="315"/>
      <c r="C185" s="318" t="s">
        <v>367</v>
      </c>
      <c r="D185" s="329"/>
      <c r="E185" s="330">
        <v>1</v>
      </c>
      <c r="F185" s="330"/>
      <c r="G185" s="330"/>
      <c r="H185" s="330"/>
      <c r="I185" s="330"/>
      <c r="J185" s="330"/>
      <c r="K185" s="330"/>
      <c r="L185" s="330"/>
      <c r="M185" s="330"/>
      <c r="N185" s="330"/>
      <c r="O185" s="330"/>
      <c r="P185" s="330"/>
      <c r="Q185" s="330"/>
      <c r="R185" s="330"/>
      <c r="S185" s="330"/>
      <c r="T185" s="330"/>
      <c r="U185" s="330"/>
      <c r="V185" s="330"/>
      <c r="W185" s="330"/>
      <c r="X185" s="330"/>
      <c r="Y185" s="330"/>
      <c r="Z185" s="330"/>
      <c r="AA185" s="330"/>
      <c r="AB185" s="330"/>
      <c r="AC185" s="330"/>
      <c r="AD185" s="330"/>
      <c r="AE185" s="330"/>
      <c r="AF185" s="330"/>
      <c r="AG185" s="330"/>
      <c r="AH185" s="330"/>
      <c r="AI185" s="330"/>
      <c r="AJ185" s="330"/>
      <c r="AK185" s="330"/>
      <c r="AL185" s="330"/>
      <c r="AM185" s="330"/>
      <c r="AN185" s="330"/>
      <c r="AO185" s="330"/>
      <c r="AP185" s="330"/>
      <c r="AQ185" s="330"/>
      <c r="AR185" s="330"/>
      <c r="AS185" s="330"/>
      <c r="AT185" s="330"/>
      <c r="AU185" s="330"/>
      <c r="AV185" s="330"/>
      <c r="AW185" s="330"/>
      <c r="AX185" s="330"/>
      <c r="AY185" s="330"/>
      <c r="AZ185" s="331">
        <v>1</v>
      </c>
    </row>
    <row r="186" spans="1:52">
      <c r="A186" s="315"/>
      <c r="B186" s="315"/>
      <c r="C186" s="318" t="s">
        <v>546</v>
      </c>
      <c r="D186" s="329"/>
      <c r="E186" s="330"/>
      <c r="F186" s="330"/>
      <c r="G186" s="330"/>
      <c r="H186" s="330"/>
      <c r="I186" s="330"/>
      <c r="J186" s="330"/>
      <c r="K186" s="330"/>
      <c r="L186" s="330"/>
      <c r="M186" s="330"/>
      <c r="N186" s="330"/>
      <c r="O186" s="330"/>
      <c r="P186" s="330"/>
      <c r="Q186" s="330"/>
      <c r="R186" s="330"/>
      <c r="S186" s="330"/>
      <c r="T186" s="330"/>
      <c r="U186" s="330"/>
      <c r="V186" s="330"/>
      <c r="W186" s="330"/>
      <c r="X186" s="330"/>
      <c r="Y186" s="330"/>
      <c r="Z186" s="330"/>
      <c r="AA186" s="330"/>
      <c r="AB186" s="330">
        <v>1</v>
      </c>
      <c r="AC186" s="330"/>
      <c r="AD186" s="330"/>
      <c r="AE186" s="330"/>
      <c r="AF186" s="330"/>
      <c r="AG186" s="330"/>
      <c r="AH186" s="330"/>
      <c r="AI186" s="330"/>
      <c r="AJ186" s="330"/>
      <c r="AK186" s="330">
        <v>1</v>
      </c>
      <c r="AL186" s="330"/>
      <c r="AM186" s="330"/>
      <c r="AN186" s="330"/>
      <c r="AO186" s="330"/>
      <c r="AP186" s="330"/>
      <c r="AQ186" s="330"/>
      <c r="AR186" s="330"/>
      <c r="AS186" s="330"/>
      <c r="AT186" s="330"/>
      <c r="AU186" s="330"/>
      <c r="AV186" s="330"/>
      <c r="AW186" s="330"/>
      <c r="AX186" s="330"/>
      <c r="AY186" s="330"/>
      <c r="AZ186" s="331">
        <v>2</v>
      </c>
    </row>
    <row r="187" spans="1:52">
      <c r="A187" s="315"/>
      <c r="B187" s="315"/>
      <c r="C187" s="318" t="s">
        <v>599</v>
      </c>
      <c r="D187" s="329"/>
      <c r="E187" s="330"/>
      <c r="F187" s="330"/>
      <c r="G187" s="330"/>
      <c r="H187" s="330"/>
      <c r="I187" s="330"/>
      <c r="J187" s="330"/>
      <c r="K187" s="330"/>
      <c r="L187" s="330"/>
      <c r="M187" s="330"/>
      <c r="N187" s="330"/>
      <c r="O187" s="330"/>
      <c r="P187" s="330"/>
      <c r="Q187" s="330"/>
      <c r="R187" s="330"/>
      <c r="S187" s="330"/>
      <c r="T187" s="330"/>
      <c r="U187" s="330"/>
      <c r="V187" s="330"/>
      <c r="W187" s="330"/>
      <c r="X187" s="330"/>
      <c r="Y187" s="330"/>
      <c r="Z187" s="330"/>
      <c r="AA187" s="330"/>
      <c r="AB187" s="330"/>
      <c r="AC187" s="330"/>
      <c r="AD187" s="330">
        <v>1</v>
      </c>
      <c r="AE187" s="330"/>
      <c r="AF187" s="330"/>
      <c r="AG187" s="330"/>
      <c r="AH187" s="330"/>
      <c r="AI187" s="330"/>
      <c r="AJ187" s="330">
        <v>1</v>
      </c>
      <c r="AK187" s="330"/>
      <c r="AL187" s="330"/>
      <c r="AM187" s="330"/>
      <c r="AN187" s="330"/>
      <c r="AO187" s="330"/>
      <c r="AP187" s="330"/>
      <c r="AQ187" s="330"/>
      <c r="AR187" s="330"/>
      <c r="AS187" s="330"/>
      <c r="AT187" s="330"/>
      <c r="AU187" s="330"/>
      <c r="AV187" s="330"/>
      <c r="AW187" s="330"/>
      <c r="AX187" s="330"/>
      <c r="AY187" s="330"/>
      <c r="AZ187" s="331">
        <v>2</v>
      </c>
    </row>
    <row r="188" spans="1:52">
      <c r="A188" s="315"/>
      <c r="B188" s="315"/>
      <c r="C188" s="318" t="s">
        <v>744</v>
      </c>
      <c r="D188" s="329"/>
      <c r="E188" s="330"/>
      <c r="F188" s="330"/>
      <c r="G188" s="330"/>
      <c r="H188" s="330"/>
      <c r="I188" s="330"/>
      <c r="J188" s="330"/>
      <c r="K188" s="330"/>
      <c r="L188" s="330"/>
      <c r="M188" s="330"/>
      <c r="N188" s="330"/>
      <c r="O188" s="330"/>
      <c r="P188" s="330"/>
      <c r="Q188" s="330"/>
      <c r="R188" s="330"/>
      <c r="S188" s="330"/>
      <c r="T188" s="330"/>
      <c r="U188" s="330"/>
      <c r="V188" s="330"/>
      <c r="W188" s="330"/>
      <c r="X188" s="330"/>
      <c r="Y188" s="330"/>
      <c r="Z188" s="330"/>
      <c r="AA188" s="330"/>
      <c r="AB188" s="330"/>
      <c r="AC188" s="330"/>
      <c r="AD188" s="330"/>
      <c r="AE188" s="330"/>
      <c r="AF188" s="330"/>
      <c r="AG188" s="330"/>
      <c r="AH188" s="330"/>
      <c r="AI188" s="330"/>
      <c r="AJ188" s="330"/>
      <c r="AK188" s="330"/>
      <c r="AL188" s="330">
        <v>1</v>
      </c>
      <c r="AM188" s="330"/>
      <c r="AN188" s="330"/>
      <c r="AO188" s="330"/>
      <c r="AP188" s="330"/>
      <c r="AQ188" s="330"/>
      <c r="AR188" s="330"/>
      <c r="AS188" s="330"/>
      <c r="AT188" s="330"/>
      <c r="AU188" s="330"/>
      <c r="AV188" s="330"/>
      <c r="AW188" s="330"/>
      <c r="AX188" s="330"/>
      <c r="AY188" s="330"/>
      <c r="AZ188" s="331">
        <v>1</v>
      </c>
    </row>
    <row r="189" spans="1:52">
      <c r="A189" s="315"/>
      <c r="B189" s="315"/>
      <c r="C189" s="318" t="s">
        <v>550</v>
      </c>
      <c r="D189" s="329"/>
      <c r="E189" s="330"/>
      <c r="F189" s="330"/>
      <c r="G189" s="330"/>
      <c r="H189" s="330"/>
      <c r="I189" s="330"/>
      <c r="J189" s="330"/>
      <c r="K189" s="330"/>
      <c r="L189" s="330"/>
      <c r="M189" s="330"/>
      <c r="N189" s="330"/>
      <c r="O189" s="330"/>
      <c r="P189" s="330"/>
      <c r="Q189" s="330"/>
      <c r="R189" s="330"/>
      <c r="S189" s="330"/>
      <c r="T189" s="330"/>
      <c r="U189" s="330"/>
      <c r="V189" s="330"/>
      <c r="W189" s="330"/>
      <c r="X189" s="330"/>
      <c r="Y189" s="330"/>
      <c r="Z189" s="330"/>
      <c r="AA189" s="330"/>
      <c r="AB189" s="330"/>
      <c r="AC189" s="330"/>
      <c r="AD189" s="330"/>
      <c r="AE189" s="330"/>
      <c r="AF189" s="330"/>
      <c r="AG189" s="330">
        <v>1</v>
      </c>
      <c r="AH189" s="330"/>
      <c r="AI189" s="330"/>
      <c r="AJ189" s="330"/>
      <c r="AK189" s="330"/>
      <c r="AL189" s="330"/>
      <c r="AM189" s="330"/>
      <c r="AN189" s="330"/>
      <c r="AO189" s="330"/>
      <c r="AP189" s="330"/>
      <c r="AQ189" s="330"/>
      <c r="AR189" s="330"/>
      <c r="AS189" s="330"/>
      <c r="AT189" s="330"/>
      <c r="AU189" s="330"/>
      <c r="AV189" s="330"/>
      <c r="AW189" s="330"/>
      <c r="AX189" s="330"/>
      <c r="AY189" s="330"/>
      <c r="AZ189" s="331">
        <v>1</v>
      </c>
    </row>
    <row r="190" spans="1:52">
      <c r="A190" s="315"/>
      <c r="B190" s="319" t="s">
        <v>846</v>
      </c>
      <c r="C190" s="320"/>
      <c r="D190" s="332"/>
      <c r="E190" s="333">
        <v>1</v>
      </c>
      <c r="F190" s="333">
        <v>1</v>
      </c>
      <c r="G190" s="333"/>
      <c r="H190" s="333"/>
      <c r="I190" s="333"/>
      <c r="J190" s="333">
        <v>1</v>
      </c>
      <c r="K190" s="333"/>
      <c r="L190" s="333"/>
      <c r="M190" s="333"/>
      <c r="N190" s="333"/>
      <c r="O190" s="333"/>
      <c r="P190" s="333"/>
      <c r="Q190" s="333"/>
      <c r="R190" s="333"/>
      <c r="S190" s="333"/>
      <c r="T190" s="333">
        <v>3</v>
      </c>
      <c r="U190" s="333"/>
      <c r="V190" s="333">
        <v>3</v>
      </c>
      <c r="W190" s="333">
        <v>1</v>
      </c>
      <c r="X190" s="333"/>
      <c r="Y190" s="333"/>
      <c r="Z190" s="333"/>
      <c r="AA190" s="333"/>
      <c r="AB190" s="333">
        <v>1</v>
      </c>
      <c r="AC190" s="333"/>
      <c r="AD190" s="333">
        <v>1</v>
      </c>
      <c r="AE190" s="333"/>
      <c r="AF190" s="333"/>
      <c r="AG190" s="333">
        <v>1</v>
      </c>
      <c r="AH190" s="333"/>
      <c r="AI190" s="333"/>
      <c r="AJ190" s="333">
        <v>1</v>
      </c>
      <c r="AK190" s="333">
        <v>1</v>
      </c>
      <c r="AL190" s="333">
        <v>1</v>
      </c>
      <c r="AM190" s="333"/>
      <c r="AN190" s="333"/>
      <c r="AO190" s="333"/>
      <c r="AP190" s="333"/>
      <c r="AQ190" s="333"/>
      <c r="AR190" s="333"/>
      <c r="AS190" s="333"/>
      <c r="AT190" s="333"/>
      <c r="AU190" s="333"/>
      <c r="AV190" s="333"/>
      <c r="AW190" s="333"/>
      <c r="AX190" s="333"/>
      <c r="AY190" s="333"/>
      <c r="AZ190" s="334">
        <v>16</v>
      </c>
    </row>
    <row r="191" spans="1:52">
      <c r="A191" s="315"/>
      <c r="B191" s="305" t="s">
        <v>259</v>
      </c>
      <c r="C191" s="305" t="s">
        <v>548</v>
      </c>
      <c r="D191" s="326"/>
      <c r="E191" s="327"/>
      <c r="F191" s="327"/>
      <c r="G191" s="327"/>
      <c r="H191" s="327"/>
      <c r="I191" s="327"/>
      <c r="J191" s="327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  <c r="Y191" s="327"/>
      <c r="Z191" s="327"/>
      <c r="AA191" s="327"/>
      <c r="AB191" s="327">
        <v>1</v>
      </c>
      <c r="AC191" s="327"/>
      <c r="AD191" s="327"/>
      <c r="AE191" s="327"/>
      <c r="AF191" s="327"/>
      <c r="AG191" s="327"/>
      <c r="AH191" s="327"/>
      <c r="AI191" s="327"/>
      <c r="AJ191" s="327"/>
      <c r="AK191" s="327"/>
      <c r="AL191" s="327"/>
      <c r="AM191" s="327"/>
      <c r="AN191" s="327"/>
      <c r="AO191" s="327"/>
      <c r="AP191" s="327"/>
      <c r="AQ191" s="327"/>
      <c r="AR191" s="327"/>
      <c r="AS191" s="327"/>
      <c r="AT191" s="327"/>
      <c r="AU191" s="327"/>
      <c r="AV191" s="327"/>
      <c r="AW191" s="327"/>
      <c r="AX191" s="327"/>
      <c r="AY191" s="327"/>
      <c r="AZ191" s="328">
        <v>1</v>
      </c>
    </row>
    <row r="192" spans="1:52">
      <c r="A192" s="315"/>
      <c r="B192" s="315"/>
      <c r="C192" s="318" t="s">
        <v>259</v>
      </c>
      <c r="D192" s="329"/>
      <c r="E192" s="330"/>
      <c r="F192" s="330"/>
      <c r="G192" s="330"/>
      <c r="H192" s="330"/>
      <c r="I192" s="330"/>
      <c r="J192" s="330"/>
      <c r="K192" s="330"/>
      <c r="L192" s="330"/>
      <c r="M192" s="330">
        <v>2</v>
      </c>
      <c r="N192" s="330"/>
      <c r="O192" s="330">
        <v>1</v>
      </c>
      <c r="P192" s="330"/>
      <c r="Q192" s="330"/>
      <c r="R192" s="330"/>
      <c r="S192" s="330"/>
      <c r="T192" s="330"/>
      <c r="U192" s="330"/>
      <c r="V192" s="330"/>
      <c r="W192" s="330"/>
      <c r="X192" s="330"/>
      <c r="Y192" s="330"/>
      <c r="Z192" s="330"/>
      <c r="AA192" s="330"/>
      <c r="AB192" s="330"/>
      <c r="AC192" s="330"/>
      <c r="AD192" s="330"/>
      <c r="AE192" s="330"/>
      <c r="AF192" s="330"/>
      <c r="AG192" s="330"/>
      <c r="AH192" s="330">
        <v>2</v>
      </c>
      <c r="AI192" s="330"/>
      <c r="AJ192" s="330"/>
      <c r="AK192" s="330">
        <v>2</v>
      </c>
      <c r="AL192" s="330"/>
      <c r="AM192" s="330">
        <v>1</v>
      </c>
      <c r="AN192" s="330">
        <v>1</v>
      </c>
      <c r="AO192" s="330"/>
      <c r="AP192" s="330"/>
      <c r="AQ192" s="330"/>
      <c r="AR192" s="330">
        <v>1</v>
      </c>
      <c r="AS192" s="330"/>
      <c r="AT192" s="330"/>
      <c r="AU192" s="330"/>
      <c r="AV192" s="330"/>
      <c r="AW192" s="330"/>
      <c r="AX192" s="330"/>
      <c r="AY192" s="330"/>
      <c r="AZ192" s="331">
        <v>10</v>
      </c>
    </row>
    <row r="193" spans="1:52">
      <c r="A193" s="315"/>
      <c r="B193" s="315"/>
      <c r="C193" s="318" t="s">
        <v>666</v>
      </c>
      <c r="D193" s="329"/>
      <c r="E193" s="330"/>
      <c r="F193" s="330"/>
      <c r="G193" s="330"/>
      <c r="H193" s="330"/>
      <c r="I193" s="330"/>
      <c r="J193" s="330"/>
      <c r="K193" s="330"/>
      <c r="L193" s="330"/>
      <c r="M193" s="330"/>
      <c r="N193" s="330"/>
      <c r="O193" s="330"/>
      <c r="P193" s="330"/>
      <c r="Q193" s="330"/>
      <c r="R193" s="330"/>
      <c r="S193" s="330"/>
      <c r="T193" s="330"/>
      <c r="U193" s="330"/>
      <c r="V193" s="330"/>
      <c r="W193" s="330"/>
      <c r="X193" s="330"/>
      <c r="Y193" s="330"/>
      <c r="Z193" s="330"/>
      <c r="AA193" s="330"/>
      <c r="AB193" s="330"/>
      <c r="AC193" s="330"/>
      <c r="AD193" s="330"/>
      <c r="AE193" s="330"/>
      <c r="AF193" s="330"/>
      <c r="AG193" s="330"/>
      <c r="AH193" s="330">
        <v>1</v>
      </c>
      <c r="AI193" s="330"/>
      <c r="AJ193" s="330"/>
      <c r="AK193" s="330"/>
      <c r="AL193" s="330"/>
      <c r="AM193" s="330"/>
      <c r="AN193" s="330"/>
      <c r="AO193" s="330"/>
      <c r="AP193" s="330"/>
      <c r="AQ193" s="330"/>
      <c r="AR193" s="330"/>
      <c r="AS193" s="330"/>
      <c r="AT193" s="330"/>
      <c r="AU193" s="330"/>
      <c r="AV193" s="330"/>
      <c r="AW193" s="330"/>
      <c r="AX193" s="330"/>
      <c r="AY193" s="330"/>
      <c r="AZ193" s="331">
        <v>1</v>
      </c>
    </row>
    <row r="194" spans="1:52">
      <c r="A194" s="315"/>
      <c r="B194" s="315"/>
      <c r="C194" s="318" t="s">
        <v>654</v>
      </c>
      <c r="D194" s="329"/>
      <c r="E194" s="330"/>
      <c r="F194" s="330"/>
      <c r="G194" s="330"/>
      <c r="H194" s="330"/>
      <c r="I194" s="330"/>
      <c r="J194" s="330"/>
      <c r="K194" s="330"/>
      <c r="L194" s="330"/>
      <c r="M194" s="330"/>
      <c r="N194" s="330"/>
      <c r="O194" s="330"/>
      <c r="P194" s="330"/>
      <c r="Q194" s="330"/>
      <c r="R194" s="330"/>
      <c r="S194" s="330"/>
      <c r="T194" s="330"/>
      <c r="U194" s="330"/>
      <c r="V194" s="330"/>
      <c r="W194" s="330"/>
      <c r="X194" s="330"/>
      <c r="Y194" s="330"/>
      <c r="Z194" s="330"/>
      <c r="AA194" s="330"/>
      <c r="AB194" s="330"/>
      <c r="AC194" s="330"/>
      <c r="AD194" s="330"/>
      <c r="AE194" s="330"/>
      <c r="AF194" s="330"/>
      <c r="AG194" s="330">
        <v>1</v>
      </c>
      <c r="AH194" s="330"/>
      <c r="AI194" s="330"/>
      <c r="AJ194" s="330"/>
      <c r="AK194" s="330"/>
      <c r="AL194" s="330"/>
      <c r="AM194" s="330"/>
      <c r="AN194" s="330"/>
      <c r="AO194" s="330"/>
      <c r="AP194" s="330"/>
      <c r="AQ194" s="330"/>
      <c r="AR194" s="330"/>
      <c r="AS194" s="330"/>
      <c r="AT194" s="330"/>
      <c r="AU194" s="330"/>
      <c r="AV194" s="330"/>
      <c r="AW194" s="330"/>
      <c r="AX194" s="330"/>
      <c r="AY194" s="330"/>
      <c r="AZ194" s="331">
        <v>1</v>
      </c>
    </row>
    <row r="195" spans="1:52">
      <c r="A195" s="315"/>
      <c r="B195" s="315"/>
      <c r="C195" s="318" t="s">
        <v>756</v>
      </c>
      <c r="D195" s="329"/>
      <c r="E195" s="330"/>
      <c r="F195" s="330"/>
      <c r="G195" s="330"/>
      <c r="H195" s="330"/>
      <c r="I195" s="330"/>
      <c r="J195" s="330"/>
      <c r="K195" s="330"/>
      <c r="L195" s="330"/>
      <c r="M195" s="330"/>
      <c r="N195" s="330"/>
      <c r="O195" s="330"/>
      <c r="P195" s="330"/>
      <c r="Q195" s="330"/>
      <c r="R195" s="330"/>
      <c r="S195" s="330"/>
      <c r="T195" s="330"/>
      <c r="U195" s="330"/>
      <c r="V195" s="330"/>
      <c r="W195" s="330"/>
      <c r="X195" s="330"/>
      <c r="Y195" s="330"/>
      <c r="Z195" s="330"/>
      <c r="AA195" s="330"/>
      <c r="AB195" s="330"/>
      <c r="AC195" s="330"/>
      <c r="AD195" s="330"/>
      <c r="AE195" s="330"/>
      <c r="AF195" s="330"/>
      <c r="AG195" s="330"/>
      <c r="AH195" s="330"/>
      <c r="AI195" s="330"/>
      <c r="AJ195" s="330"/>
      <c r="AK195" s="330"/>
      <c r="AL195" s="330"/>
      <c r="AM195" s="330"/>
      <c r="AN195" s="330">
        <v>1</v>
      </c>
      <c r="AO195" s="330"/>
      <c r="AP195" s="330"/>
      <c r="AQ195" s="330"/>
      <c r="AR195" s="330"/>
      <c r="AS195" s="330"/>
      <c r="AT195" s="330"/>
      <c r="AU195" s="330"/>
      <c r="AV195" s="330"/>
      <c r="AW195" s="330"/>
      <c r="AX195" s="330"/>
      <c r="AY195" s="330"/>
      <c r="AZ195" s="331">
        <v>1</v>
      </c>
    </row>
    <row r="196" spans="1:52">
      <c r="A196" s="315"/>
      <c r="B196" s="319" t="s">
        <v>847</v>
      </c>
      <c r="C196" s="320"/>
      <c r="D196" s="332"/>
      <c r="E196" s="333"/>
      <c r="F196" s="333"/>
      <c r="G196" s="333"/>
      <c r="H196" s="333"/>
      <c r="I196" s="333"/>
      <c r="J196" s="333"/>
      <c r="K196" s="333"/>
      <c r="L196" s="333"/>
      <c r="M196" s="333">
        <v>2</v>
      </c>
      <c r="N196" s="333"/>
      <c r="O196" s="333">
        <v>1</v>
      </c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  <c r="AA196" s="333"/>
      <c r="AB196" s="333">
        <v>1</v>
      </c>
      <c r="AC196" s="333"/>
      <c r="AD196" s="333"/>
      <c r="AE196" s="333"/>
      <c r="AF196" s="333"/>
      <c r="AG196" s="333">
        <v>1</v>
      </c>
      <c r="AH196" s="333">
        <v>3</v>
      </c>
      <c r="AI196" s="333"/>
      <c r="AJ196" s="333"/>
      <c r="AK196" s="333">
        <v>2</v>
      </c>
      <c r="AL196" s="333"/>
      <c r="AM196" s="333">
        <v>1</v>
      </c>
      <c r="AN196" s="333">
        <v>2</v>
      </c>
      <c r="AO196" s="333"/>
      <c r="AP196" s="333"/>
      <c r="AQ196" s="333"/>
      <c r="AR196" s="333">
        <v>1</v>
      </c>
      <c r="AS196" s="333"/>
      <c r="AT196" s="333"/>
      <c r="AU196" s="333"/>
      <c r="AV196" s="333"/>
      <c r="AW196" s="333"/>
      <c r="AX196" s="333"/>
      <c r="AY196" s="333"/>
      <c r="AZ196" s="334">
        <v>14</v>
      </c>
    </row>
    <row r="197" spans="1:52">
      <c r="A197" s="315"/>
      <c r="B197" s="305" t="s">
        <v>258</v>
      </c>
      <c r="C197" s="305" t="s">
        <v>653</v>
      </c>
      <c r="D197" s="326"/>
      <c r="E197" s="327"/>
      <c r="F197" s="327"/>
      <c r="G197" s="327"/>
      <c r="H197" s="327"/>
      <c r="I197" s="327"/>
      <c r="J197" s="327"/>
      <c r="K197" s="327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  <c r="Y197" s="327"/>
      <c r="Z197" s="327"/>
      <c r="AA197" s="327"/>
      <c r="AB197" s="327"/>
      <c r="AC197" s="327"/>
      <c r="AD197" s="327"/>
      <c r="AE197" s="327"/>
      <c r="AF197" s="327"/>
      <c r="AG197" s="327"/>
      <c r="AH197" s="327">
        <v>1</v>
      </c>
      <c r="AI197" s="327"/>
      <c r="AJ197" s="327">
        <v>1</v>
      </c>
      <c r="AK197" s="327"/>
      <c r="AL197" s="327"/>
      <c r="AM197" s="327"/>
      <c r="AN197" s="327"/>
      <c r="AO197" s="327"/>
      <c r="AP197" s="327"/>
      <c r="AQ197" s="327"/>
      <c r="AR197" s="327"/>
      <c r="AS197" s="327"/>
      <c r="AT197" s="327"/>
      <c r="AU197" s="327"/>
      <c r="AV197" s="327"/>
      <c r="AW197" s="327"/>
      <c r="AX197" s="327"/>
      <c r="AY197" s="327"/>
      <c r="AZ197" s="328">
        <v>2</v>
      </c>
    </row>
    <row r="198" spans="1:52">
      <c r="A198" s="315"/>
      <c r="B198" s="315"/>
      <c r="C198" s="318" t="s">
        <v>326</v>
      </c>
      <c r="D198" s="329"/>
      <c r="E198" s="330"/>
      <c r="F198" s="330"/>
      <c r="G198" s="330"/>
      <c r="H198" s="330"/>
      <c r="I198" s="330"/>
      <c r="J198" s="330"/>
      <c r="K198" s="330"/>
      <c r="L198" s="330"/>
      <c r="M198" s="330"/>
      <c r="N198" s="330"/>
      <c r="O198" s="330"/>
      <c r="P198" s="330"/>
      <c r="Q198" s="330"/>
      <c r="R198" s="330"/>
      <c r="S198" s="330"/>
      <c r="T198" s="330"/>
      <c r="U198" s="330"/>
      <c r="V198" s="330"/>
      <c r="W198" s="330"/>
      <c r="X198" s="330"/>
      <c r="Y198" s="330"/>
      <c r="Z198" s="330"/>
      <c r="AA198" s="330"/>
      <c r="AB198" s="330"/>
      <c r="AC198" s="330"/>
      <c r="AD198" s="330"/>
      <c r="AE198" s="330"/>
      <c r="AF198" s="330"/>
      <c r="AG198" s="330"/>
      <c r="AH198" s="330">
        <v>1</v>
      </c>
      <c r="AI198" s="330"/>
      <c r="AJ198" s="330"/>
      <c r="AK198" s="330"/>
      <c r="AL198" s="330"/>
      <c r="AM198" s="330"/>
      <c r="AN198" s="330"/>
      <c r="AO198" s="330"/>
      <c r="AP198" s="330">
        <v>1</v>
      </c>
      <c r="AQ198" s="330"/>
      <c r="AR198" s="330"/>
      <c r="AS198" s="330"/>
      <c r="AT198" s="330"/>
      <c r="AU198" s="330"/>
      <c r="AV198" s="330"/>
      <c r="AW198" s="330"/>
      <c r="AX198" s="330"/>
      <c r="AY198" s="330"/>
      <c r="AZ198" s="331">
        <v>2</v>
      </c>
    </row>
    <row r="199" spans="1:52">
      <c r="A199" s="315"/>
      <c r="B199" s="315"/>
      <c r="C199" s="318" t="s">
        <v>406</v>
      </c>
      <c r="D199" s="329"/>
      <c r="E199" s="330"/>
      <c r="F199" s="330"/>
      <c r="G199" s="330"/>
      <c r="H199" s="330"/>
      <c r="I199" s="330"/>
      <c r="J199" s="330"/>
      <c r="K199" s="330"/>
      <c r="L199" s="330"/>
      <c r="M199" s="330"/>
      <c r="N199" s="330"/>
      <c r="O199" s="330"/>
      <c r="P199" s="330"/>
      <c r="Q199" s="330"/>
      <c r="R199" s="330"/>
      <c r="S199" s="330"/>
      <c r="T199" s="330"/>
      <c r="U199" s="330"/>
      <c r="V199" s="330"/>
      <c r="W199" s="330"/>
      <c r="X199" s="330"/>
      <c r="Y199" s="330"/>
      <c r="Z199" s="330"/>
      <c r="AA199" s="330"/>
      <c r="AB199" s="330"/>
      <c r="AC199" s="330"/>
      <c r="AD199" s="330"/>
      <c r="AE199" s="330"/>
      <c r="AF199" s="330"/>
      <c r="AG199" s="330"/>
      <c r="AH199" s="330">
        <v>1</v>
      </c>
      <c r="AI199" s="330"/>
      <c r="AJ199" s="330"/>
      <c r="AK199" s="330"/>
      <c r="AL199" s="330"/>
      <c r="AM199" s="330"/>
      <c r="AN199" s="330"/>
      <c r="AO199" s="330"/>
      <c r="AP199" s="330"/>
      <c r="AQ199" s="330"/>
      <c r="AR199" s="330"/>
      <c r="AS199" s="330"/>
      <c r="AT199" s="330"/>
      <c r="AU199" s="330"/>
      <c r="AV199" s="330"/>
      <c r="AW199" s="330"/>
      <c r="AX199" s="330"/>
      <c r="AY199" s="330"/>
      <c r="AZ199" s="331">
        <v>1</v>
      </c>
    </row>
    <row r="200" spans="1:52">
      <c r="A200" s="315"/>
      <c r="B200" s="315"/>
      <c r="C200" s="318" t="s">
        <v>550</v>
      </c>
      <c r="D200" s="329"/>
      <c r="E200" s="330"/>
      <c r="F200" s="330"/>
      <c r="G200" s="330"/>
      <c r="H200" s="330"/>
      <c r="I200" s="330"/>
      <c r="J200" s="330"/>
      <c r="K200" s="330"/>
      <c r="L200" s="330"/>
      <c r="M200" s="330"/>
      <c r="N200" s="330"/>
      <c r="O200" s="330"/>
      <c r="P200" s="330"/>
      <c r="Q200" s="330"/>
      <c r="R200" s="330"/>
      <c r="S200" s="330"/>
      <c r="T200" s="330"/>
      <c r="U200" s="330"/>
      <c r="V200" s="330"/>
      <c r="W200" s="330"/>
      <c r="X200" s="330"/>
      <c r="Y200" s="330"/>
      <c r="Z200" s="330"/>
      <c r="AA200" s="330"/>
      <c r="AB200" s="330"/>
      <c r="AC200" s="330"/>
      <c r="AD200" s="330">
        <v>3</v>
      </c>
      <c r="AE200" s="330"/>
      <c r="AF200" s="330"/>
      <c r="AG200" s="330"/>
      <c r="AH200" s="330"/>
      <c r="AI200" s="330"/>
      <c r="AJ200" s="330"/>
      <c r="AK200" s="330"/>
      <c r="AL200" s="330"/>
      <c r="AM200" s="330"/>
      <c r="AN200" s="330"/>
      <c r="AO200" s="330"/>
      <c r="AP200" s="330"/>
      <c r="AQ200" s="330"/>
      <c r="AR200" s="330"/>
      <c r="AS200" s="330"/>
      <c r="AT200" s="330"/>
      <c r="AU200" s="330"/>
      <c r="AV200" s="330"/>
      <c r="AW200" s="330"/>
      <c r="AX200" s="330"/>
      <c r="AY200" s="330"/>
      <c r="AZ200" s="331">
        <v>3</v>
      </c>
    </row>
    <row r="201" spans="1:52">
      <c r="A201" s="315"/>
      <c r="B201" s="319" t="s">
        <v>848</v>
      </c>
      <c r="C201" s="320"/>
      <c r="D201" s="332"/>
      <c r="E201" s="333"/>
      <c r="F201" s="333"/>
      <c r="G201" s="333"/>
      <c r="H201" s="333"/>
      <c r="I201" s="333"/>
      <c r="J201" s="333"/>
      <c r="K201" s="333"/>
      <c r="L201" s="333"/>
      <c r="M201" s="333"/>
      <c r="N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  <c r="AA201" s="333"/>
      <c r="AB201" s="333"/>
      <c r="AC201" s="333"/>
      <c r="AD201" s="333">
        <v>3</v>
      </c>
      <c r="AE201" s="333"/>
      <c r="AF201" s="333"/>
      <c r="AG201" s="333"/>
      <c r="AH201" s="333">
        <v>3</v>
      </c>
      <c r="AI201" s="333"/>
      <c r="AJ201" s="333">
        <v>1</v>
      </c>
      <c r="AK201" s="333"/>
      <c r="AL201" s="333"/>
      <c r="AM201" s="333"/>
      <c r="AN201" s="333"/>
      <c r="AO201" s="333"/>
      <c r="AP201" s="333">
        <v>1</v>
      </c>
      <c r="AQ201" s="333"/>
      <c r="AR201" s="333"/>
      <c r="AS201" s="333"/>
      <c r="AT201" s="333"/>
      <c r="AU201" s="333"/>
      <c r="AV201" s="333"/>
      <c r="AW201" s="333"/>
      <c r="AX201" s="333"/>
      <c r="AY201" s="333"/>
      <c r="AZ201" s="334">
        <v>8</v>
      </c>
    </row>
    <row r="202" spans="1:52">
      <c r="A202" s="315"/>
      <c r="B202" s="305" t="s">
        <v>200</v>
      </c>
      <c r="C202" s="305" t="s">
        <v>545</v>
      </c>
      <c r="D202" s="326"/>
      <c r="E202" s="327"/>
      <c r="F202" s="327"/>
      <c r="G202" s="327"/>
      <c r="H202" s="327"/>
      <c r="I202" s="327"/>
      <c r="J202" s="327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  <c r="Y202" s="327"/>
      <c r="Z202" s="327"/>
      <c r="AA202" s="327"/>
      <c r="AB202" s="327"/>
      <c r="AC202" s="327">
        <v>1</v>
      </c>
      <c r="AD202" s="327"/>
      <c r="AE202" s="327"/>
      <c r="AF202" s="327"/>
      <c r="AG202" s="327"/>
      <c r="AH202" s="327"/>
      <c r="AI202" s="327"/>
      <c r="AJ202" s="327"/>
      <c r="AK202" s="327"/>
      <c r="AL202" s="327"/>
      <c r="AM202" s="327"/>
      <c r="AN202" s="327"/>
      <c r="AO202" s="327"/>
      <c r="AP202" s="327"/>
      <c r="AQ202" s="327"/>
      <c r="AR202" s="327"/>
      <c r="AS202" s="327"/>
      <c r="AT202" s="327"/>
      <c r="AU202" s="327"/>
      <c r="AV202" s="327"/>
      <c r="AW202" s="327"/>
      <c r="AX202" s="327"/>
      <c r="AY202" s="327"/>
      <c r="AZ202" s="328">
        <v>1</v>
      </c>
    </row>
    <row r="203" spans="1:52">
      <c r="A203" s="315"/>
      <c r="B203" s="315"/>
      <c r="C203" s="318" t="s">
        <v>178</v>
      </c>
      <c r="D203" s="329"/>
      <c r="E203" s="330"/>
      <c r="F203" s="330"/>
      <c r="G203" s="330"/>
      <c r="H203" s="330"/>
      <c r="I203" s="330"/>
      <c r="J203" s="330"/>
      <c r="K203" s="330"/>
      <c r="L203" s="330"/>
      <c r="M203" s="330"/>
      <c r="N203" s="330"/>
      <c r="O203" s="330"/>
      <c r="P203" s="330"/>
      <c r="Q203" s="330"/>
      <c r="R203" s="330"/>
      <c r="S203" s="330"/>
      <c r="T203" s="330"/>
      <c r="U203" s="330"/>
      <c r="V203" s="330"/>
      <c r="W203" s="330"/>
      <c r="X203" s="330"/>
      <c r="Y203" s="330">
        <v>1</v>
      </c>
      <c r="Z203" s="330"/>
      <c r="AA203" s="330"/>
      <c r="AB203" s="330"/>
      <c r="AC203" s="330"/>
      <c r="AD203" s="330"/>
      <c r="AE203" s="330"/>
      <c r="AF203" s="330"/>
      <c r="AG203" s="330"/>
      <c r="AH203" s="330"/>
      <c r="AI203" s="330"/>
      <c r="AJ203" s="330"/>
      <c r="AK203" s="330"/>
      <c r="AL203" s="330"/>
      <c r="AM203" s="330"/>
      <c r="AN203" s="330"/>
      <c r="AO203" s="330"/>
      <c r="AP203" s="330"/>
      <c r="AQ203" s="330"/>
      <c r="AR203" s="330"/>
      <c r="AS203" s="330"/>
      <c r="AT203" s="330"/>
      <c r="AU203" s="330"/>
      <c r="AV203" s="330"/>
      <c r="AW203" s="330"/>
      <c r="AX203" s="330"/>
      <c r="AY203" s="330"/>
      <c r="AZ203" s="331">
        <v>1</v>
      </c>
    </row>
    <row r="204" spans="1:52">
      <c r="A204" s="315"/>
      <c r="B204" s="315"/>
      <c r="C204" s="318" t="s">
        <v>504</v>
      </c>
      <c r="D204" s="329"/>
      <c r="E204" s="330"/>
      <c r="F204" s="330"/>
      <c r="G204" s="330"/>
      <c r="H204" s="330"/>
      <c r="I204" s="330"/>
      <c r="J204" s="330"/>
      <c r="K204" s="330"/>
      <c r="L204" s="330"/>
      <c r="M204" s="330"/>
      <c r="N204" s="330"/>
      <c r="O204" s="330"/>
      <c r="P204" s="330"/>
      <c r="Q204" s="330"/>
      <c r="R204" s="330"/>
      <c r="S204" s="330"/>
      <c r="T204" s="330"/>
      <c r="U204" s="330"/>
      <c r="V204" s="330"/>
      <c r="W204" s="330"/>
      <c r="X204" s="330">
        <v>1</v>
      </c>
      <c r="Y204" s="330">
        <v>1</v>
      </c>
      <c r="Z204" s="330">
        <v>1</v>
      </c>
      <c r="AA204" s="330"/>
      <c r="AB204" s="330"/>
      <c r="AC204" s="330"/>
      <c r="AD204" s="330"/>
      <c r="AE204" s="330">
        <v>1</v>
      </c>
      <c r="AF204" s="330"/>
      <c r="AG204" s="330"/>
      <c r="AH204" s="330"/>
      <c r="AI204" s="330"/>
      <c r="AJ204" s="330"/>
      <c r="AK204" s="330"/>
      <c r="AL204" s="330"/>
      <c r="AM204" s="330"/>
      <c r="AN204" s="330"/>
      <c r="AO204" s="330"/>
      <c r="AP204" s="330"/>
      <c r="AQ204" s="330"/>
      <c r="AR204" s="330"/>
      <c r="AS204" s="330"/>
      <c r="AT204" s="330"/>
      <c r="AU204" s="330"/>
      <c r="AV204" s="330"/>
      <c r="AW204" s="330"/>
      <c r="AX204" s="330"/>
      <c r="AY204" s="330"/>
      <c r="AZ204" s="331">
        <v>4</v>
      </c>
    </row>
    <row r="205" spans="1:52">
      <c r="A205" s="315"/>
      <c r="B205" s="315"/>
      <c r="C205" s="318" t="s">
        <v>387</v>
      </c>
      <c r="D205" s="329"/>
      <c r="E205" s="330"/>
      <c r="F205" s="330"/>
      <c r="G205" s="330"/>
      <c r="H205" s="330">
        <v>1</v>
      </c>
      <c r="I205" s="330"/>
      <c r="J205" s="330"/>
      <c r="K205" s="330"/>
      <c r="L205" s="330"/>
      <c r="M205" s="330"/>
      <c r="N205" s="330"/>
      <c r="O205" s="330"/>
      <c r="P205" s="330"/>
      <c r="Q205" s="330"/>
      <c r="R205" s="330"/>
      <c r="S205" s="330"/>
      <c r="T205" s="330"/>
      <c r="U205" s="330"/>
      <c r="V205" s="330"/>
      <c r="W205" s="330"/>
      <c r="X205" s="330"/>
      <c r="Y205" s="330"/>
      <c r="Z205" s="330"/>
      <c r="AA205" s="330"/>
      <c r="AB205" s="330"/>
      <c r="AC205" s="330"/>
      <c r="AD205" s="330"/>
      <c r="AE205" s="330"/>
      <c r="AF205" s="330"/>
      <c r="AG205" s="330"/>
      <c r="AH205" s="330"/>
      <c r="AI205" s="330"/>
      <c r="AJ205" s="330"/>
      <c r="AK205" s="330"/>
      <c r="AL205" s="330"/>
      <c r="AM205" s="330"/>
      <c r="AN205" s="330"/>
      <c r="AO205" s="330"/>
      <c r="AP205" s="330"/>
      <c r="AQ205" s="330"/>
      <c r="AR205" s="330"/>
      <c r="AS205" s="330"/>
      <c r="AT205" s="330"/>
      <c r="AU205" s="330"/>
      <c r="AV205" s="330"/>
      <c r="AW205" s="330"/>
      <c r="AX205" s="330"/>
      <c r="AY205" s="330"/>
      <c r="AZ205" s="331">
        <v>1</v>
      </c>
    </row>
    <row r="206" spans="1:52">
      <c r="A206" s="315"/>
      <c r="B206" s="319" t="s">
        <v>849</v>
      </c>
      <c r="C206" s="320"/>
      <c r="D206" s="332"/>
      <c r="E206" s="333"/>
      <c r="F206" s="333"/>
      <c r="G206" s="333"/>
      <c r="H206" s="333">
        <v>1</v>
      </c>
      <c r="I206" s="333"/>
      <c r="J206" s="333"/>
      <c r="K206" s="333"/>
      <c r="L206" s="333"/>
      <c r="M206" s="333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>
        <v>1</v>
      </c>
      <c r="Y206" s="333">
        <v>2</v>
      </c>
      <c r="Z206" s="333">
        <v>1</v>
      </c>
      <c r="AA206" s="333"/>
      <c r="AB206" s="333"/>
      <c r="AC206" s="333">
        <v>1</v>
      </c>
      <c r="AD206" s="333"/>
      <c r="AE206" s="333">
        <v>1</v>
      </c>
      <c r="AF206" s="333"/>
      <c r="AG206" s="333"/>
      <c r="AH206" s="333"/>
      <c r="AI206" s="333"/>
      <c r="AJ206" s="333"/>
      <c r="AK206" s="333"/>
      <c r="AL206" s="333"/>
      <c r="AM206" s="333"/>
      <c r="AN206" s="333"/>
      <c r="AO206" s="333"/>
      <c r="AP206" s="333"/>
      <c r="AQ206" s="333"/>
      <c r="AR206" s="333"/>
      <c r="AS206" s="333"/>
      <c r="AT206" s="333"/>
      <c r="AU206" s="333"/>
      <c r="AV206" s="333"/>
      <c r="AW206" s="333"/>
      <c r="AX206" s="333"/>
      <c r="AY206" s="333"/>
      <c r="AZ206" s="334">
        <v>7</v>
      </c>
    </row>
    <row r="207" spans="1:52">
      <c r="A207" s="315"/>
      <c r="B207" s="305" t="s">
        <v>260</v>
      </c>
      <c r="C207" s="305" t="s">
        <v>529</v>
      </c>
      <c r="D207" s="326"/>
      <c r="E207" s="327"/>
      <c r="F207" s="327"/>
      <c r="G207" s="327"/>
      <c r="H207" s="327"/>
      <c r="I207" s="327"/>
      <c r="J207" s="327"/>
      <c r="K207" s="327"/>
      <c r="L207" s="327"/>
      <c r="M207" s="327"/>
      <c r="N207" s="327"/>
      <c r="O207" s="327"/>
      <c r="P207" s="327"/>
      <c r="Q207" s="327"/>
      <c r="R207" s="327"/>
      <c r="S207" s="327"/>
      <c r="T207" s="327"/>
      <c r="U207" s="327"/>
      <c r="V207" s="327"/>
      <c r="W207" s="327"/>
      <c r="X207" s="327"/>
      <c r="Y207" s="327"/>
      <c r="Z207" s="327"/>
      <c r="AA207" s="327">
        <v>1</v>
      </c>
      <c r="AB207" s="327"/>
      <c r="AC207" s="327"/>
      <c r="AD207" s="327"/>
      <c r="AE207" s="327"/>
      <c r="AF207" s="327">
        <v>1</v>
      </c>
      <c r="AG207" s="327"/>
      <c r="AH207" s="327"/>
      <c r="AI207" s="327"/>
      <c r="AJ207" s="327"/>
      <c r="AK207" s="327"/>
      <c r="AL207" s="327"/>
      <c r="AM207" s="327">
        <v>1</v>
      </c>
      <c r="AN207" s="327"/>
      <c r="AO207" s="327"/>
      <c r="AP207" s="327"/>
      <c r="AQ207" s="327"/>
      <c r="AR207" s="327"/>
      <c r="AS207" s="327"/>
      <c r="AT207" s="327"/>
      <c r="AU207" s="327"/>
      <c r="AV207" s="327"/>
      <c r="AW207" s="327"/>
      <c r="AX207" s="327"/>
      <c r="AY207" s="327"/>
      <c r="AZ207" s="328">
        <v>3</v>
      </c>
    </row>
    <row r="208" spans="1:52">
      <c r="A208" s="315"/>
      <c r="B208" s="315"/>
      <c r="C208" s="318" t="s">
        <v>705</v>
      </c>
      <c r="D208" s="329"/>
      <c r="E208" s="330"/>
      <c r="F208" s="330"/>
      <c r="G208" s="330"/>
      <c r="H208" s="330"/>
      <c r="I208" s="330"/>
      <c r="J208" s="330"/>
      <c r="K208" s="330"/>
      <c r="L208" s="330"/>
      <c r="M208" s="330"/>
      <c r="N208" s="330"/>
      <c r="O208" s="330"/>
      <c r="P208" s="330"/>
      <c r="Q208" s="330"/>
      <c r="R208" s="330"/>
      <c r="S208" s="330"/>
      <c r="T208" s="330"/>
      <c r="U208" s="330"/>
      <c r="V208" s="330"/>
      <c r="W208" s="330"/>
      <c r="X208" s="330"/>
      <c r="Y208" s="330"/>
      <c r="Z208" s="330"/>
      <c r="AA208" s="330"/>
      <c r="AB208" s="330"/>
      <c r="AC208" s="330"/>
      <c r="AD208" s="330"/>
      <c r="AE208" s="330"/>
      <c r="AF208" s="330"/>
      <c r="AG208" s="330"/>
      <c r="AH208" s="330"/>
      <c r="AI208" s="330"/>
      <c r="AJ208" s="330">
        <v>1</v>
      </c>
      <c r="AK208" s="330"/>
      <c r="AL208" s="330"/>
      <c r="AM208" s="330"/>
      <c r="AN208" s="330"/>
      <c r="AO208" s="330"/>
      <c r="AP208" s="330"/>
      <c r="AQ208" s="330"/>
      <c r="AR208" s="330"/>
      <c r="AS208" s="330"/>
      <c r="AT208" s="330"/>
      <c r="AU208" s="330"/>
      <c r="AV208" s="330"/>
      <c r="AW208" s="330"/>
      <c r="AX208" s="330"/>
      <c r="AY208" s="330"/>
      <c r="AZ208" s="331">
        <v>1</v>
      </c>
    </row>
    <row r="209" spans="1:52">
      <c r="A209" s="315"/>
      <c r="B209" s="315"/>
      <c r="C209" s="318" t="s">
        <v>260</v>
      </c>
      <c r="D209" s="329"/>
      <c r="E209" s="330"/>
      <c r="F209" s="330"/>
      <c r="G209" s="330"/>
      <c r="H209" s="330"/>
      <c r="I209" s="330"/>
      <c r="J209" s="330"/>
      <c r="K209" s="330"/>
      <c r="L209" s="330"/>
      <c r="M209" s="330"/>
      <c r="N209" s="330"/>
      <c r="O209" s="330"/>
      <c r="P209" s="330"/>
      <c r="Q209" s="330"/>
      <c r="R209" s="330"/>
      <c r="S209" s="330"/>
      <c r="T209" s="330"/>
      <c r="U209" s="330"/>
      <c r="V209" s="330"/>
      <c r="W209" s="330"/>
      <c r="X209" s="330"/>
      <c r="Y209" s="330"/>
      <c r="Z209" s="330"/>
      <c r="AA209" s="330"/>
      <c r="AB209" s="330"/>
      <c r="AC209" s="330"/>
      <c r="AD209" s="330"/>
      <c r="AE209" s="330"/>
      <c r="AF209" s="330"/>
      <c r="AG209" s="330"/>
      <c r="AH209" s="330"/>
      <c r="AI209" s="330"/>
      <c r="AJ209" s="330"/>
      <c r="AK209" s="330">
        <v>1</v>
      </c>
      <c r="AL209" s="330"/>
      <c r="AM209" s="330"/>
      <c r="AN209" s="330"/>
      <c r="AO209" s="330"/>
      <c r="AP209" s="330"/>
      <c r="AQ209" s="330"/>
      <c r="AR209" s="330"/>
      <c r="AS209" s="330"/>
      <c r="AT209" s="330"/>
      <c r="AU209" s="330"/>
      <c r="AV209" s="330"/>
      <c r="AW209" s="330"/>
      <c r="AX209" s="330"/>
      <c r="AY209" s="330"/>
      <c r="AZ209" s="331">
        <v>1</v>
      </c>
    </row>
    <row r="210" spans="1:52">
      <c r="A210" s="315"/>
      <c r="B210" s="315"/>
      <c r="C210" s="318" t="s">
        <v>473</v>
      </c>
      <c r="D210" s="329"/>
      <c r="E210" s="330"/>
      <c r="F210" s="330"/>
      <c r="G210" s="330"/>
      <c r="H210" s="330"/>
      <c r="I210" s="330"/>
      <c r="J210" s="330"/>
      <c r="K210" s="330"/>
      <c r="L210" s="330"/>
      <c r="M210" s="330"/>
      <c r="N210" s="330"/>
      <c r="O210" s="330"/>
      <c r="P210" s="330"/>
      <c r="Q210" s="330"/>
      <c r="R210" s="330"/>
      <c r="S210" s="330"/>
      <c r="T210" s="330"/>
      <c r="U210" s="330"/>
      <c r="V210" s="330">
        <v>1</v>
      </c>
      <c r="W210" s="330"/>
      <c r="X210" s="330"/>
      <c r="Y210" s="330">
        <v>1</v>
      </c>
      <c r="Z210" s="330"/>
      <c r="AA210" s="330"/>
      <c r="AB210" s="330"/>
      <c r="AC210" s="330"/>
      <c r="AD210" s="330"/>
      <c r="AE210" s="330"/>
      <c r="AF210" s="330"/>
      <c r="AG210" s="330"/>
      <c r="AH210" s="330"/>
      <c r="AI210" s="330"/>
      <c r="AJ210" s="330"/>
      <c r="AK210" s="330"/>
      <c r="AL210" s="330"/>
      <c r="AM210" s="330"/>
      <c r="AN210" s="330"/>
      <c r="AO210" s="330"/>
      <c r="AP210" s="330"/>
      <c r="AQ210" s="330"/>
      <c r="AR210" s="330"/>
      <c r="AS210" s="330"/>
      <c r="AT210" s="330"/>
      <c r="AU210" s="330"/>
      <c r="AV210" s="330"/>
      <c r="AW210" s="330"/>
      <c r="AX210" s="330"/>
      <c r="AY210" s="330"/>
      <c r="AZ210" s="331">
        <v>2</v>
      </c>
    </row>
    <row r="211" spans="1:52">
      <c r="A211" s="315"/>
      <c r="B211" s="319" t="s">
        <v>850</v>
      </c>
      <c r="C211" s="320"/>
      <c r="D211" s="332"/>
      <c r="E211" s="333"/>
      <c r="F211" s="333"/>
      <c r="G211" s="333"/>
      <c r="H211" s="333"/>
      <c r="I211" s="333"/>
      <c r="J211" s="333"/>
      <c r="K211" s="333"/>
      <c r="L211" s="333"/>
      <c r="M211" s="333"/>
      <c r="N211" s="333"/>
      <c r="O211" s="333"/>
      <c r="P211" s="333"/>
      <c r="Q211" s="333"/>
      <c r="R211" s="333"/>
      <c r="S211" s="333"/>
      <c r="T211" s="333"/>
      <c r="U211" s="333"/>
      <c r="V211" s="333">
        <v>1</v>
      </c>
      <c r="W211" s="333"/>
      <c r="X211" s="333"/>
      <c r="Y211" s="333">
        <v>1</v>
      </c>
      <c r="Z211" s="333"/>
      <c r="AA211" s="333">
        <v>1</v>
      </c>
      <c r="AB211" s="333"/>
      <c r="AC211" s="333"/>
      <c r="AD211" s="333"/>
      <c r="AE211" s="333"/>
      <c r="AF211" s="333">
        <v>1</v>
      </c>
      <c r="AG211" s="333"/>
      <c r="AH211" s="333"/>
      <c r="AI211" s="333"/>
      <c r="AJ211" s="333">
        <v>1</v>
      </c>
      <c r="AK211" s="333">
        <v>1</v>
      </c>
      <c r="AL211" s="333"/>
      <c r="AM211" s="333">
        <v>1</v>
      </c>
      <c r="AN211" s="333"/>
      <c r="AO211" s="333"/>
      <c r="AP211" s="333"/>
      <c r="AQ211" s="333"/>
      <c r="AR211" s="333"/>
      <c r="AS211" s="333"/>
      <c r="AT211" s="333"/>
      <c r="AU211" s="333"/>
      <c r="AV211" s="333"/>
      <c r="AW211" s="333"/>
      <c r="AX211" s="333"/>
      <c r="AY211" s="333"/>
      <c r="AZ211" s="334">
        <v>7</v>
      </c>
    </row>
    <row r="212" spans="1:52">
      <c r="A212" s="315"/>
      <c r="B212" s="305" t="s">
        <v>255</v>
      </c>
      <c r="C212" s="305" t="s">
        <v>25</v>
      </c>
      <c r="D212" s="326"/>
      <c r="E212" s="327"/>
      <c r="F212" s="327"/>
      <c r="G212" s="327"/>
      <c r="H212" s="327"/>
      <c r="I212" s="327"/>
      <c r="J212" s="327"/>
      <c r="K212" s="327"/>
      <c r="L212" s="327"/>
      <c r="M212" s="327"/>
      <c r="N212" s="327"/>
      <c r="O212" s="327"/>
      <c r="P212" s="327"/>
      <c r="Q212" s="327"/>
      <c r="R212" s="327"/>
      <c r="S212" s="327"/>
      <c r="T212" s="327"/>
      <c r="U212" s="327"/>
      <c r="V212" s="327"/>
      <c r="W212" s="327"/>
      <c r="X212" s="327"/>
      <c r="Y212" s="327"/>
      <c r="Z212" s="327"/>
      <c r="AA212" s="327"/>
      <c r="AB212" s="327"/>
      <c r="AC212" s="327"/>
      <c r="AD212" s="327"/>
      <c r="AE212" s="327"/>
      <c r="AF212" s="327"/>
      <c r="AG212" s="327"/>
      <c r="AH212" s="327"/>
      <c r="AI212" s="327"/>
      <c r="AJ212" s="327"/>
      <c r="AK212" s="327">
        <v>1</v>
      </c>
      <c r="AL212" s="327">
        <v>2</v>
      </c>
      <c r="AM212" s="327">
        <v>2</v>
      </c>
      <c r="AN212" s="327"/>
      <c r="AO212" s="327"/>
      <c r="AP212" s="327"/>
      <c r="AQ212" s="327"/>
      <c r="AR212" s="327"/>
      <c r="AS212" s="327"/>
      <c r="AT212" s="327"/>
      <c r="AU212" s="327"/>
      <c r="AV212" s="327"/>
      <c r="AW212" s="327"/>
      <c r="AX212" s="327"/>
      <c r="AY212" s="327"/>
      <c r="AZ212" s="328">
        <v>5</v>
      </c>
    </row>
    <row r="213" spans="1:52">
      <c r="A213" s="315"/>
      <c r="B213" s="315"/>
      <c r="C213" s="318" t="s">
        <v>680</v>
      </c>
      <c r="D213" s="329"/>
      <c r="E213" s="330"/>
      <c r="F213" s="330"/>
      <c r="G213" s="330"/>
      <c r="H213" s="330"/>
      <c r="I213" s="330"/>
      <c r="J213" s="330"/>
      <c r="K213" s="330"/>
      <c r="L213" s="330"/>
      <c r="M213" s="330"/>
      <c r="N213" s="330"/>
      <c r="O213" s="330"/>
      <c r="P213" s="330"/>
      <c r="Q213" s="330"/>
      <c r="R213" s="330"/>
      <c r="S213" s="330"/>
      <c r="T213" s="330"/>
      <c r="U213" s="330"/>
      <c r="V213" s="330"/>
      <c r="W213" s="330"/>
      <c r="X213" s="330"/>
      <c r="Y213" s="330"/>
      <c r="Z213" s="330"/>
      <c r="AA213" s="330"/>
      <c r="AB213" s="330">
        <v>1</v>
      </c>
      <c r="AC213" s="330"/>
      <c r="AD213" s="330"/>
      <c r="AE213" s="330"/>
      <c r="AF213" s="330"/>
      <c r="AG213" s="330"/>
      <c r="AH213" s="330"/>
      <c r="AI213" s="330"/>
      <c r="AJ213" s="330">
        <v>1</v>
      </c>
      <c r="AK213" s="330"/>
      <c r="AL213" s="330"/>
      <c r="AM213" s="330"/>
      <c r="AN213" s="330"/>
      <c r="AO213" s="330"/>
      <c r="AP213" s="330"/>
      <c r="AQ213" s="330"/>
      <c r="AR213" s="330"/>
      <c r="AS213" s="330"/>
      <c r="AT213" s="330"/>
      <c r="AU213" s="330"/>
      <c r="AV213" s="330"/>
      <c r="AW213" s="330"/>
      <c r="AX213" s="330"/>
      <c r="AY213" s="330"/>
      <c r="AZ213" s="331">
        <v>2</v>
      </c>
    </row>
    <row r="214" spans="1:52">
      <c r="A214" s="315"/>
      <c r="B214" s="319" t="s">
        <v>851</v>
      </c>
      <c r="C214" s="320"/>
      <c r="D214" s="332"/>
      <c r="E214" s="333"/>
      <c r="F214" s="333"/>
      <c r="G214" s="333"/>
      <c r="H214" s="333"/>
      <c r="I214" s="333"/>
      <c r="J214" s="333"/>
      <c r="K214" s="333"/>
      <c r="L214" s="333"/>
      <c r="M214" s="333"/>
      <c r="N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  <c r="AA214" s="333"/>
      <c r="AB214" s="333">
        <v>1</v>
      </c>
      <c r="AC214" s="333"/>
      <c r="AD214" s="333"/>
      <c r="AE214" s="333"/>
      <c r="AF214" s="333"/>
      <c r="AG214" s="333"/>
      <c r="AH214" s="333"/>
      <c r="AI214" s="333"/>
      <c r="AJ214" s="333">
        <v>1</v>
      </c>
      <c r="AK214" s="333">
        <v>1</v>
      </c>
      <c r="AL214" s="333">
        <v>2</v>
      </c>
      <c r="AM214" s="333">
        <v>2</v>
      </c>
      <c r="AN214" s="333"/>
      <c r="AO214" s="333"/>
      <c r="AP214" s="333"/>
      <c r="AQ214" s="333"/>
      <c r="AR214" s="333"/>
      <c r="AS214" s="333"/>
      <c r="AT214" s="333"/>
      <c r="AU214" s="333"/>
      <c r="AV214" s="333"/>
      <c r="AW214" s="333"/>
      <c r="AX214" s="333"/>
      <c r="AY214" s="333"/>
      <c r="AZ214" s="334">
        <v>7</v>
      </c>
    </row>
    <row r="215" spans="1:52">
      <c r="A215" s="315"/>
      <c r="B215" s="305" t="s">
        <v>32</v>
      </c>
      <c r="C215" s="305" t="s">
        <v>372</v>
      </c>
      <c r="D215" s="326"/>
      <c r="E215" s="327"/>
      <c r="F215" s="327">
        <v>1</v>
      </c>
      <c r="G215" s="327"/>
      <c r="H215" s="327"/>
      <c r="I215" s="327"/>
      <c r="J215" s="327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  <c r="Y215" s="327"/>
      <c r="Z215" s="327"/>
      <c r="AA215" s="327"/>
      <c r="AB215" s="327"/>
      <c r="AC215" s="327"/>
      <c r="AD215" s="327"/>
      <c r="AE215" s="327"/>
      <c r="AF215" s="327"/>
      <c r="AG215" s="327"/>
      <c r="AH215" s="327"/>
      <c r="AI215" s="327"/>
      <c r="AJ215" s="327"/>
      <c r="AK215" s="327"/>
      <c r="AL215" s="327"/>
      <c r="AM215" s="327"/>
      <c r="AN215" s="327"/>
      <c r="AO215" s="327"/>
      <c r="AP215" s="327"/>
      <c r="AQ215" s="327"/>
      <c r="AR215" s="327"/>
      <c r="AS215" s="327"/>
      <c r="AT215" s="327"/>
      <c r="AU215" s="327"/>
      <c r="AV215" s="327"/>
      <c r="AW215" s="327"/>
      <c r="AX215" s="327"/>
      <c r="AY215" s="327"/>
      <c r="AZ215" s="328">
        <v>1</v>
      </c>
    </row>
    <row r="216" spans="1:52">
      <c r="A216" s="315"/>
      <c r="B216" s="315"/>
      <c r="C216" s="318" t="s">
        <v>32</v>
      </c>
      <c r="D216" s="329"/>
      <c r="E216" s="330"/>
      <c r="F216" s="330"/>
      <c r="G216" s="330"/>
      <c r="H216" s="330"/>
      <c r="I216" s="330"/>
      <c r="J216" s="330"/>
      <c r="K216" s="330"/>
      <c r="L216" s="330"/>
      <c r="M216" s="330"/>
      <c r="N216" s="330"/>
      <c r="O216" s="330"/>
      <c r="P216" s="330"/>
      <c r="Q216" s="330"/>
      <c r="R216" s="330"/>
      <c r="S216" s="330"/>
      <c r="T216" s="330"/>
      <c r="U216" s="330">
        <v>1</v>
      </c>
      <c r="V216" s="330"/>
      <c r="W216" s="330"/>
      <c r="X216" s="330"/>
      <c r="Y216" s="330"/>
      <c r="Z216" s="330"/>
      <c r="AA216" s="330"/>
      <c r="AB216" s="330"/>
      <c r="AC216" s="330"/>
      <c r="AD216" s="330"/>
      <c r="AE216" s="330"/>
      <c r="AF216" s="330"/>
      <c r="AG216" s="330"/>
      <c r="AH216" s="330"/>
      <c r="AI216" s="330"/>
      <c r="AJ216" s="330"/>
      <c r="AK216" s="330"/>
      <c r="AL216" s="330"/>
      <c r="AM216" s="330"/>
      <c r="AN216" s="330"/>
      <c r="AO216" s="330"/>
      <c r="AP216" s="330"/>
      <c r="AQ216" s="330"/>
      <c r="AR216" s="330"/>
      <c r="AS216" s="330"/>
      <c r="AT216" s="330"/>
      <c r="AU216" s="330"/>
      <c r="AV216" s="330"/>
      <c r="AW216" s="330"/>
      <c r="AX216" s="330"/>
      <c r="AY216" s="330"/>
      <c r="AZ216" s="331">
        <v>1</v>
      </c>
    </row>
    <row r="217" spans="1:52">
      <c r="A217" s="315"/>
      <c r="B217" s="319" t="s">
        <v>943</v>
      </c>
      <c r="C217" s="320"/>
      <c r="D217" s="332"/>
      <c r="E217" s="333"/>
      <c r="F217" s="333">
        <v>1</v>
      </c>
      <c r="G217" s="333"/>
      <c r="H217" s="333"/>
      <c r="I217" s="333"/>
      <c r="J217" s="333"/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>
        <v>1</v>
      </c>
      <c r="V217" s="333"/>
      <c r="W217" s="333"/>
      <c r="X217" s="333"/>
      <c r="Y217" s="333"/>
      <c r="Z217" s="333"/>
      <c r="AA217" s="333"/>
      <c r="AB217" s="333"/>
      <c r="AC217" s="333"/>
      <c r="AD217" s="333"/>
      <c r="AE217" s="333"/>
      <c r="AF217" s="333"/>
      <c r="AG217" s="333"/>
      <c r="AH217" s="333"/>
      <c r="AI217" s="333"/>
      <c r="AJ217" s="333"/>
      <c r="AK217" s="333"/>
      <c r="AL217" s="333"/>
      <c r="AM217" s="333"/>
      <c r="AN217" s="333"/>
      <c r="AO217" s="333"/>
      <c r="AP217" s="333"/>
      <c r="AQ217" s="333"/>
      <c r="AR217" s="333"/>
      <c r="AS217" s="333"/>
      <c r="AT217" s="333"/>
      <c r="AU217" s="333"/>
      <c r="AV217" s="333"/>
      <c r="AW217" s="333"/>
      <c r="AX217" s="333"/>
      <c r="AY217" s="333"/>
      <c r="AZ217" s="334">
        <v>2</v>
      </c>
    </row>
    <row r="218" spans="1:52">
      <c r="A218" s="315"/>
      <c r="B218" s="305" t="s">
        <v>257</v>
      </c>
      <c r="C218" s="305" t="s">
        <v>774</v>
      </c>
      <c r="D218" s="326"/>
      <c r="E218" s="327"/>
      <c r="F218" s="327"/>
      <c r="G218" s="327"/>
      <c r="H218" s="327"/>
      <c r="I218" s="327"/>
      <c r="J218" s="327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  <c r="Y218" s="327"/>
      <c r="Z218" s="327"/>
      <c r="AA218" s="327"/>
      <c r="AB218" s="327"/>
      <c r="AC218" s="327"/>
      <c r="AD218" s="327"/>
      <c r="AE218" s="327"/>
      <c r="AF218" s="327"/>
      <c r="AG218" s="327"/>
      <c r="AH218" s="327"/>
      <c r="AI218" s="327"/>
      <c r="AJ218" s="327"/>
      <c r="AK218" s="327"/>
      <c r="AL218" s="327"/>
      <c r="AM218" s="327"/>
      <c r="AN218" s="327"/>
      <c r="AO218" s="327"/>
      <c r="AP218" s="327">
        <v>1</v>
      </c>
      <c r="AQ218" s="327"/>
      <c r="AR218" s="327"/>
      <c r="AS218" s="327"/>
      <c r="AT218" s="327"/>
      <c r="AU218" s="327"/>
      <c r="AV218" s="327"/>
      <c r="AW218" s="327"/>
      <c r="AX218" s="327"/>
      <c r="AY218" s="327"/>
      <c r="AZ218" s="328">
        <v>1</v>
      </c>
    </row>
    <row r="219" spans="1:52">
      <c r="A219" s="315"/>
      <c r="B219" s="319" t="s">
        <v>852</v>
      </c>
      <c r="C219" s="320"/>
      <c r="D219" s="332"/>
      <c r="E219" s="333"/>
      <c r="F219" s="333"/>
      <c r="G219" s="333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  <c r="AA219" s="333"/>
      <c r="AB219" s="333"/>
      <c r="AC219" s="333"/>
      <c r="AD219" s="333"/>
      <c r="AE219" s="333"/>
      <c r="AF219" s="333"/>
      <c r="AG219" s="333"/>
      <c r="AH219" s="333"/>
      <c r="AI219" s="333"/>
      <c r="AJ219" s="333"/>
      <c r="AK219" s="333"/>
      <c r="AL219" s="333"/>
      <c r="AM219" s="333"/>
      <c r="AN219" s="333"/>
      <c r="AO219" s="333"/>
      <c r="AP219" s="333">
        <v>1</v>
      </c>
      <c r="AQ219" s="333"/>
      <c r="AR219" s="333"/>
      <c r="AS219" s="333"/>
      <c r="AT219" s="333"/>
      <c r="AU219" s="333"/>
      <c r="AV219" s="333"/>
      <c r="AW219" s="333"/>
      <c r="AX219" s="333"/>
      <c r="AY219" s="333"/>
      <c r="AZ219" s="334">
        <v>1</v>
      </c>
    </row>
    <row r="220" spans="1:52">
      <c r="A220" s="339" t="s">
        <v>853</v>
      </c>
      <c r="B220" s="340"/>
      <c r="C220" s="340"/>
      <c r="D220" s="341"/>
      <c r="E220" s="342">
        <v>1</v>
      </c>
      <c r="F220" s="342">
        <v>3</v>
      </c>
      <c r="G220" s="342"/>
      <c r="H220" s="342">
        <v>1</v>
      </c>
      <c r="I220" s="342"/>
      <c r="J220" s="342">
        <v>1</v>
      </c>
      <c r="K220" s="342">
        <v>1</v>
      </c>
      <c r="L220" s="342">
        <v>1</v>
      </c>
      <c r="M220" s="342">
        <v>3</v>
      </c>
      <c r="N220" s="342"/>
      <c r="O220" s="342">
        <v>1</v>
      </c>
      <c r="P220" s="342">
        <v>1</v>
      </c>
      <c r="Q220" s="342"/>
      <c r="R220" s="342"/>
      <c r="S220" s="342">
        <v>3</v>
      </c>
      <c r="T220" s="342">
        <v>4</v>
      </c>
      <c r="U220" s="342">
        <v>4</v>
      </c>
      <c r="V220" s="342">
        <v>5</v>
      </c>
      <c r="W220" s="342">
        <v>8</v>
      </c>
      <c r="X220" s="342">
        <v>5</v>
      </c>
      <c r="Y220" s="342">
        <v>7</v>
      </c>
      <c r="Z220" s="342">
        <v>1</v>
      </c>
      <c r="AA220" s="342">
        <v>3</v>
      </c>
      <c r="AB220" s="342">
        <v>4</v>
      </c>
      <c r="AC220" s="342">
        <v>2</v>
      </c>
      <c r="AD220" s="342">
        <v>6</v>
      </c>
      <c r="AE220" s="342">
        <v>1</v>
      </c>
      <c r="AF220" s="342">
        <v>2</v>
      </c>
      <c r="AG220" s="342">
        <v>6</v>
      </c>
      <c r="AH220" s="342">
        <v>7</v>
      </c>
      <c r="AI220" s="342">
        <v>4</v>
      </c>
      <c r="AJ220" s="342">
        <v>9</v>
      </c>
      <c r="AK220" s="342">
        <v>14</v>
      </c>
      <c r="AL220" s="342">
        <v>7</v>
      </c>
      <c r="AM220" s="342">
        <v>9</v>
      </c>
      <c r="AN220" s="342">
        <v>5</v>
      </c>
      <c r="AO220" s="342">
        <v>1</v>
      </c>
      <c r="AP220" s="342">
        <v>3</v>
      </c>
      <c r="AQ220" s="342">
        <v>1</v>
      </c>
      <c r="AR220" s="342">
        <v>1</v>
      </c>
      <c r="AS220" s="342"/>
      <c r="AT220" s="342"/>
      <c r="AU220" s="342"/>
      <c r="AV220" s="342"/>
      <c r="AW220" s="342"/>
      <c r="AX220" s="342"/>
      <c r="AY220" s="342"/>
      <c r="AZ220" s="343">
        <v>135</v>
      </c>
    </row>
    <row r="221" spans="1:52">
      <c r="A221" s="305" t="s">
        <v>31</v>
      </c>
      <c r="B221" s="305" t="s">
        <v>241</v>
      </c>
      <c r="C221" s="305" t="s">
        <v>419</v>
      </c>
      <c r="D221" s="326"/>
      <c r="E221" s="327"/>
      <c r="F221" s="327"/>
      <c r="G221" s="327"/>
      <c r="H221" s="327"/>
      <c r="I221" s="327"/>
      <c r="J221" s="327"/>
      <c r="K221" s="327"/>
      <c r="L221" s="327"/>
      <c r="M221" s="327"/>
      <c r="N221" s="327"/>
      <c r="O221" s="327">
        <v>1</v>
      </c>
      <c r="P221" s="327"/>
      <c r="Q221" s="327"/>
      <c r="R221" s="327">
        <v>1</v>
      </c>
      <c r="S221" s="327"/>
      <c r="T221" s="327"/>
      <c r="U221" s="327"/>
      <c r="V221" s="327"/>
      <c r="W221" s="327"/>
      <c r="X221" s="327"/>
      <c r="Y221" s="327"/>
      <c r="Z221" s="327"/>
      <c r="AA221" s="327"/>
      <c r="AB221" s="327"/>
      <c r="AC221" s="327"/>
      <c r="AD221" s="327"/>
      <c r="AE221" s="327"/>
      <c r="AF221" s="327"/>
      <c r="AG221" s="327"/>
      <c r="AH221" s="327"/>
      <c r="AI221" s="327"/>
      <c r="AJ221" s="327"/>
      <c r="AK221" s="327"/>
      <c r="AL221" s="327">
        <v>1</v>
      </c>
      <c r="AM221" s="327"/>
      <c r="AN221" s="327"/>
      <c r="AO221" s="327"/>
      <c r="AP221" s="327"/>
      <c r="AQ221" s="327"/>
      <c r="AR221" s="327"/>
      <c r="AS221" s="327"/>
      <c r="AT221" s="327"/>
      <c r="AU221" s="327"/>
      <c r="AV221" s="327"/>
      <c r="AW221" s="327"/>
      <c r="AX221" s="327"/>
      <c r="AY221" s="327"/>
      <c r="AZ221" s="328">
        <v>3</v>
      </c>
    </row>
    <row r="222" spans="1:52">
      <c r="A222" s="315"/>
      <c r="B222" s="315"/>
      <c r="C222" s="318" t="s">
        <v>755</v>
      </c>
      <c r="D222" s="329"/>
      <c r="E222" s="330"/>
      <c r="F222" s="330"/>
      <c r="G222" s="330"/>
      <c r="H222" s="330"/>
      <c r="I222" s="330"/>
      <c r="J222" s="330"/>
      <c r="K222" s="330"/>
      <c r="L222" s="330"/>
      <c r="M222" s="330"/>
      <c r="N222" s="330"/>
      <c r="O222" s="330"/>
      <c r="P222" s="330"/>
      <c r="Q222" s="330"/>
      <c r="R222" s="330"/>
      <c r="S222" s="330"/>
      <c r="T222" s="330"/>
      <c r="U222" s="330"/>
      <c r="V222" s="330"/>
      <c r="W222" s="330"/>
      <c r="X222" s="330"/>
      <c r="Y222" s="330"/>
      <c r="Z222" s="330"/>
      <c r="AA222" s="330"/>
      <c r="AB222" s="330"/>
      <c r="AC222" s="330"/>
      <c r="AD222" s="330"/>
      <c r="AE222" s="330"/>
      <c r="AF222" s="330"/>
      <c r="AG222" s="330"/>
      <c r="AH222" s="330"/>
      <c r="AI222" s="330"/>
      <c r="AJ222" s="330"/>
      <c r="AK222" s="330"/>
      <c r="AL222" s="330"/>
      <c r="AM222" s="330"/>
      <c r="AN222" s="330">
        <v>1</v>
      </c>
      <c r="AO222" s="330"/>
      <c r="AP222" s="330"/>
      <c r="AQ222" s="330"/>
      <c r="AR222" s="330"/>
      <c r="AS222" s="330"/>
      <c r="AT222" s="330"/>
      <c r="AU222" s="330"/>
      <c r="AV222" s="330"/>
      <c r="AW222" s="330"/>
      <c r="AX222" s="330"/>
      <c r="AY222" s="330"/>
      <c r="AZ222" s="331">
        <v>1</v>
      </c>
    </row>
    <row r="223" spans="1:52">
      <c r="A223" s="315"/>
      <c r="B223" s="315"/>
      <c r="C223" s="318" t="s">
        <v>742</v>
      </c>
      <c r="D223" s="329"/>
      <c r="E223" s="330"/>
      <c r="F223" s="330"/>
      <c r="G223" s="330"/>
      <c r="H223" s="330"/>
      <c r="I223" s="330"/>
      <c r="J223" s="330"/>
      <c r="K223" s="330"/>
      <c r="L223" s="330"/>
      <c r="M223" s="330"/>
      <c r="N223" s="330"/>
      <c r="O223" s="330"/>
      <c r="P223" s="330"/>
      <c r="Q223" s="330"/>
      <c r="R223" s="330"/>
      <c r="S223" s="330"/>
      <c r="T223" s="330"/>
      <c r="U223" s="330"/>
      <c r="V223" s="330"/>
      <c r="W223" s="330"/>
      <c r="X223" s="330"/>
      <c r="Y223" s="330"/>
      <c r="Z223" s="330"/>
      <c r="AA223" s="330"/>
      <c r="AB223" s="330"/>
      <c r="AC223" s="330"/>
      <c r="AD223" s="330"/>
      <c r="AE223" s="330"/>
      <c r="AF223" s="330"/>
      <c r="AG223" s="330"/>
      <c r="AH223" s="330"/>
      <c r="AI223" s="330"/>
      <c r="AJ223" s="330"/>
      <c r="AK223" s="330"/>
      <c r="AL223" s="330"/>
      <c r="AM223" s="330">
        <v>1</v>
      </c>
      <c r="AN223" s="330"/>
      <c r="AO223" s="330"/>
      <c r="AP223" s="330"/>
      <c r="AQ223" s="330"/>
      <c r="AR223" s="330"/>
      <c r="AS223" s="330"/>
      <c r="AT223" s="330"/>
      <c r="AU223" s="330"/>
      <c r="AV223" s="330"/>
      <c r="AW223" s="330"/>
      <c r="AX223" s="330"/>
      <c r="AY223" s="330"/>
      <c r="AZ223" s="331">
        <v>1</v>
      </c>
    </row>
    <row r="224" spans="1:52">
      <c r="A224" s="315"/>
      <c r="B224" s="315"/>
      <c r="C224" s="318" t="s">
        <v>202</v>
      </c>
      <c r="D224" s="329"/>
      <c r="E224" s="330"/>
      <c r="F224" s="330"/>
      <c r="G224" s="330"/>
      <c r="H224" s="330"/>
      <c r="I224" s="330"/>
      <c r="J224" s="330"/>
      <c r="K224" s="330"/>
      <c r="L224" s="330"/>
      <c r="M224" s="330"/>
      <c r="N224" s="330"/>
      <c r="O224" s="330"/>
      <c r="P224" s="330"/>
      <c r="Q224" s="330"/>
      <c r="R224" s="330"/>
      <c r="S224" s="330"/>
      <c r="T224" s="330"/>
      <c r="U224" s="330"/>
      <c r="V224" s="330"/>
      <c r="W224" s="330"/>
      <c r="X224" s="330"/>
      <c r="Y224" s="330">
        <v>1</v>
      </c>
      <c r="Z224" s="330"/>
      <c r="AA224" s="330"/>
      <c r="AB224" s="330"/>
      <c r="AC224" s="330"/>
      <c r="AD224" s="330"/>
      <c r="AE224" s="330">
        <v>2</v>
      </c>
      <c r="AF224" s="330"/>
      <c r="AG224" s="330"/>
      <c r="AH224" s="330"/>
      <c r="AI224" s="330"/>
      <c r="AJ224" s="330">
        <v>2</v>
      </c>
      <c r="AK224" s="330"/>
      <c r="AL224" s="330"/>
      <c r="AM224" s="330"/>
      <c r="AN224" s="330"/>
      <c r="AO224" s="330"/>
      <c r="AP224" s="330"/>
      <c r="AQ224" s="330"/>
      <c r="AR224" s="330"/>
      <c r="AS224" s="330"/>
      <c r="AT224" s="330"/>
      <c r="AU224" s="330"/>
      <c r="AV224" s="330"/>
      <c r="AW224" s="330"/>
      <c r="AX224" s="330"/>
      <c r="AY224" s="330"/>
      <c r="AZ224" s="331">
        <v>5</v>
      </c>
    </row>
    <row r="225" spans="1:52">
      <c r="A225" s="315"/>
      <c r="B225" s="315"/>
      <c r="C225" s="318" t="s">
        <v>183</v>
      </c>
      <c r="D225" s="329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E225" s="330"/>
      <c r="AF225" s="330"/>
      <c r="AG225" s="330"/>
      <c r="AH225" s="330"/>
      <c r="AI225" s="330"/>
      <c r="AJ225" s="330"/>
      <c r="AK225" s="330"/>
      <c r="AL225" s="330">
        <v>1</v>
      </c>
      <c r="AM225" s="330"/>
      <c r="AN225" s="330"/>
      <c r="AO225" s="330"/>
      <c r="AP225" s="330"/>
      <c r="AQ225" s="330"/>
      <c r="AR225" s="330"/>
      <c r="AS225" s="330"/>
      <c r="AT225" s="330"/>
      <c r="AU225" s="330"/>
      <c r="AV225" s="330"/>
      <c r="AW225" s="330"/>
      <c r="AX225" s="330"/>
      <c r="AY225" s="330"/>
      <c r="AZ225" s="331">
        <v>1</v>
      </c>
    </row>
    <row r="226" spans="1:52">
      <c r="A226" s="315"/>
      <c r="B226" s="315"/>
      <c r="C226" s="318" t="s">
        <v>241</v>
      </c>
      <c r="D226" s="329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E226" s="330">
        <v>1</v>
      </c>
      <c r="AF226" s="330">
        <v>2</v>
      </c>
      <c r="AG226" s="330"/>
      <c r="AH226" s="330"/>
      <c r="AI226" s="330">
        <v>3</v>
      </c>
      <c r="AJ226" s="330">
        <v>1</v>
      </c>
      <c r="AK226" s="330"/>
      <c r="AL226" s="330">
        <v>3</v>
      </c>
      <c r="AM226" s="330">
        <v>2</v>
      </c>
      <c r="AN226" s="330">
        <v>1</v>
      </c>
      <c r="AO226" s="330"/>
      <c r="AP226" s="330">
        <v>1</v>
      </c>
      <c r="AQ226" s="330"/>
      <c r="AR226" s="330"/>
      <c r="AS226" s="330"/>
      <c r="AT226" s="330"/>
      <c r="AU226" s="330"/>
      <c r="AV226" s="330"/>
      <c r="AW226" s="330"/>
      <c r="AX226" s="330"/>
      <c r="AY226" s="330"/>
      <c r="AZ226" s="331">
        <v>14</v>
      </c>
    </row>
    <row r="227" spans="1:52">
      <c r="A227" s="315"/>
      <c r="B227" s="315"/>
      <c r="C227" s="318" t="s">
        <v>324</v>
      </c>
      <c r="D227" s="329"/>
      <c r="E227" s="330"/>
      <c r="F227" s="330"/>
      <c r="G227" s="330"/>
      <c r="H227" s="330"/>
      <c r="I227" s="330"/>
      <c r="J227" s="330"/>
      <c r="K227" s="330"/>
      <c r="L227" s="330"/>
      <c r="M227" s="330"/>
      <c r="N227" s="330"/>
      <c r="O227" s="330"/>
      <c r="P227" s="330"/>
      <c r="Q227" s="330"/>
      <c r="R227" s="330"/>
      <c r="S227" s="330"/>
      <c r="T227" s="330"/>
      <c r="U227" s="330"/>
      <c r="V227" s="330"/>
      <c r="W227" s="330"/>
      <c r="X227" s="330"/>
      <c r="Y227" s="330"/>
      <c r="Z227" s="330"/>
      <c r="AA227" s="330"/>
      <c r="AB227" s="330"/>
      <c r="AC227" s="330"/>
      <c r="AD227" s="330"/>
      <c r="AE227" s="330"/>
      <c r="AF227" s="330"/>
      <c r="AG227" s="330"/>
      <c r="AH227" s="330"/>
      <c r="AI227" s="330"/>
      <c r="AJ227" s="330"/>
      <c r="AK227" s="330"/>
      <c r="AL227" s="330"/>
      <c r="AM227" s="330">
        <v>1</v>
      </c>
      <c r="AN227" s="330"/>
      <c r="AO227" s="330">
        <v>1</v>
      </c>
      <c r="AP227" s="330">
        <v>1</v>
      </c>
      <c r="AQ227" s="330"/>
      <c r="AR227" s="330">
        <v>1</v>
      </c>
      <c r="AS227" s="330"/>
      <c r="AT227" s="330"/>
      <c r="AU227" s="330"/>
      <c r="AV227" s="330"/>
      <c r="AW227" s="330">
        <v>1</v>
      </c>
      <c r="AX227" s="330"/>
      <c r="AY227" s="330"/>
      <c r="AZ227" s="331">
        <v>5</v>
      </c>
    </row>
    <row r="228" spans="1:52">
      <c r="A228" s="315"/>
      <c r="B228" s="319" t="s">
        <v>854</v>
      </c>
      <c r="C228" s="320"/>
      <c r="D228" s="332"/>
      <c r="E228" s="333"/>
      <c r="F228" s="333"/>
      <c r="G228" s="333"/>
      <c r="H228" s="333"/>
      <c r="I228" s="333"/>
      <c r="J228" s="333"/>
      <c r="K228" s="333"/>
      <c r="L228" s="333"/>
      <c r="M228" s="333"/>
      <c r="N228" s="333"/>
      <c r="O228" s="333">
        <v>1</v>
      </c>
      <c r="P228" s="333"/>
      <c r="Q228" s="333"/>
      <c r="R228" s="333">
        <v>1</v>
      </c>
      <c r="S228" s="333"/>
      <c r="T228" s="333"/>
      <c r="U228" s="333"/>
      <c r="V228" s="333"/>
      <c r="W228" s="333"/>
      <c r="X228" s="333"/>
      <c r="Y228" s="333">
        <v>1</v>
      </c>
      <c r="Z228" s="333"/>
      <c r="AA228" s="333"/>
      <c r="AB228" s="333"/>
      <c r="AC228" s="333"/>
      <c r="AD228" s="333"/>
      <c r="AE228" s="333">
        <v>3</v>
      </c>
      <c r="AF228" s="333">
        <v>2</v>
      </c>
      <c r="AG228" s="333"/>
      <c r="AH228" s="333"/>
      <c r="AI228" s="333">
        <v>3</v>
      </c>
      <c r="AJ228" s="333">
        <v>3</v>
      </c>
      <c r="AK228" s="333"/>
      <c r="AL228" s="333">
        <v>5</v>
      </c>
      <c r="AM228" s="333">
        <v>4</v>
      </c>
      <c r="AN228" s="333">
        <v>2</v>
      </c>
      <c r="AO228" s="333">
        <v>1</v>
      </c>
      <c r="AP228" s="333">
        <v>2</v>
      </c>
      <c r="AQ228" s="333"/>
      <c r="AR228" s="333">
        <v>1</v>
      </c>
      <c r="AS228" s="333"/>
      <c r="AT228" s="333"/>
      <c r="AU228" s="333"/>
      <c r="AV228" s="333"/>
      <c r="AW228" s="333">
        <v>1</v>
      </c>
      <c r="AX228" s="333"/>
      <c r="AY228" s="333"/>
      <c r="AZ228" s="334">
        <v>30</v>
      </c>
    </row>
    <row r="229" spans="1:52">
      <c r="A229" s="315"/>
      <c r="B229" s="305" t="s">
        <v>244</v>
      </c>
      <c r="C229" s="305" t="s">
        <v>538</v>
      </c>
      <c r="D229" s="326"/>
      <c r="E229" s="327"/>
      <c r="F229" s="327"/>
      <c r="G229" s="327"/>
      <c r="H229" s="327"/>
      <c r="I229" s="327"/>
      <c r="J229" s="327"/>
      <c r="K229" s="327"/>
      <c r="L229" s="327"/>
      <c r="M229" s="327"/>
      <c r="N229" s="327"/>
      <c r="O229" s="327"/>
      <c r="P229" s="327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>
        <v>1</v>
      </c>
      <c r="AA229" s="327"/>
      <c r="AB229" s="327">
        <v>2</v>
      </c>
      <c r="AC229" s="327"/>
      <c r="AD229" s="327"/>
      <c r="AE229" s="327"/>
      <c r="AF229" s="327">
        <v>1</v>
      </c>
      <c r="AG229" s="327">
        <v>1</v>
      </c>
      <c r="AH229" s="327">
        <v>1</v>
      </c>
      <c r="AI229" s="327"/>
      <c r="AJ229" s="327"/>
      <c r="AK229" s="327"/>
      <c r="AL229" s="327"/>
      <c r="AM229" s="327">
        <v>1</v>
      </c>
      <c r="AN229" s="327"/>
      <c r="AO229" s="327"/>
      <c r="AP229" s="327"/>
      <c r="AQ229" s="327"/>
      <c r="AR229" s="327"/>
      <c r="AS229" s="327"/>
      <c r="AT229" s="327"/>
      <c r="AU229" s="327"/>
      <c r="AV229" s="327"/>
      <c r="AW229" s="327"/>
      <c r="AX229" s="327"/>
      <c r="AY229" s="327"/>
      <c r="AZ229" s="328">
        <v>7</v>
      </c>
    </row>
    <row r="230" spans="1:52">
      <c r="A230" s="315"/>
      <c r="B230" s="315"/>
      <c r="C230" s="318" t="s">
        <v>244</v>
      </c>
      <c r="D230" s="329"/>
      <c r="E230" s="330"/>
      <c r="F230" s="330"/>
      <c r="G230" s="330"/>
      <c r="H230" s="330"/>
      <c r="I230" s="330"/>
      <c r="J230" s="330"/>
      <c r="K230" s="330"/>
      <c r="L230" s="330"/>
      <c r="M230" s="330"/>
      <c r="N230" s="330"/>
      <c r="O230" s="330"/>
      <c r="P230" s="330"/>
      <c r="Q230" s="330"/>
      <c r="R230" s="330"/>
      <c r="S230" s="330"/>
      <c r="T230" s="330"/>
      <c r="U230" s="330"/>
      <c r="V230" s="330"/>
      <c r="W230" s="330"/>
      <c r="X230" s="330"/>
      <c r="Y230" s="330"/>
      <c r="Z230" s="330">
        <v>2</v>
      </c>
      <c r="AA230" s="330"/>
      <c r="AB230" s="330">
        <v>1</v>
      </c>
      <c r="AC230" s="330"/>
      <c r="AD230" s="330"/>
      <c r="AE230" s="330"/>
      <c r="AF230" s="330"/>
      <c r="AG230" s="330"/>
      <c r="AH230" s="330"/>
      <c r="AI230" s="330"/>
      <c r="AJ230" s="330"/>
      <c r="AK230" s="330"/>
      <c r="AL230" s="330"/>
      <c r="AM230" s="330"/>
      <c r="AN230" s="330"/>
      <c r="AO230" s="330">
        <v>1</v>
      </c>
      <c r="AP230" s="330"/>
      <c r="AQ230" s="330"/>
      <c r="AR230" s="330"/>
      <c r="AS230" s="330"/>
      <c r="AT230" s="330"/>
      <c r="AU230" s="330"/>
      <c r="AV230" s="330"/>
      <c r="AW230" s="330"/>
      <c r="AX230" s="330"/>
      <c r="AY230" s="330"/>
      <c r="AZ230" s="331">
        <v>4</v>
      </c>
    </row>
    <row r="231" spans="1:52">
      <c r="A231" s="315"/>
      <c r="B231" s="315"/>
      <c r="C231" s="318" t="s">
        <v>740</v>
      </c>
      <c r="D231" s="329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E231" s="330"/>
      <c r="AF231" s="330"/>
      <c r="AG231" s="330"/>
      <c r="AH231" s="330"/>
      <c r="AI231" s="330"/>
      <c r="AJ231" s="330"/>
      <c r="AK231" s="330"/>
      <c r="AL231" s="330"/>
      <c r="AM231" s="330">
        <v>1</v>
      </c>
      <c r="AN231" s="330"/>
      <c r="AO231" s="330"/>
      <c r="AP231" s="330"/>
      <c r="AQ231" s="330"/>
      <c r="AR231" s="330"/>
      <c r="AS231" s="330"/>
      <c r="AT231" s="330"/>
      <c r="AU231" s="330"/>
      <c r="AV231" s="330"/>
      <c r="AW231" s="330"/>
      <c r="AX231" s="330"/>
      <c r="AY231" s="330"/>
      <c r="AZ231" s="331">
        <v>1</v>
      </c>
    </row>
    <row r="232" spans="1:52">
      <c r="A232" s="315"/>
      <c r="B232" s="315"/>
      <c r="C232" s="318" t="s">
        <v>707</v>
      </c>
      <c r="D232" s="329"/>
      <c r="E232" s="330"/>
      <c r="F232" s="330"/>
      <c r="G232" s="330"/>
      <c r="H232" s="330"/>
      <c r="I232" s="330"/>
      <c r="J232" s="330"/>
      <c r="K232" s="330"/>
      <c r="L232" s="330"/>
      <c r="M232" s="330"/>
      <c r="N232" s="330"/>
      <c r="O232" s="330"/>
      <c r="P232" s="330"/>
      <c r="Q232" s="330"/>
      <c r="R232" s="330"/>
      <c r="S232" s="330"/>
      <c r="T232" s="330"/>
      <c r="U232" s="330"/>
      <c r="V232" s="330"/>
      <c r="W232" s="330"/>
      <c r="X232" s="330"/>
      <c r="Y232" s="330"/>
      <c r="Z232" s="330"/>
      <c r="AA232" s="330"/>
      <c r="AB232" s="330"/>
      <c r="AC232" s="330"/>
      <c r="AD232" s="330"/>
      <c r="AE232" s="330"/>
      <c r="AF232" s="330"/>
      <c r="AG232" s="330"/>
      <c r="AH232" s="330"/>
      <c r="AI232" s="330"/>
      <c r="AJ232" s="330"/>
      <c r="AK232" s="330">
        <v>1</v>
      </c>
      <c r="AL232" s="330"/>
      <c r="AM232" s="330"/>
      <c r="AN232" s="330"/>
      <c r="AO232" s="330"/>
      <c r="AP232" s="330">
        <v>1</v>
      </c>
      <c r="AQ232" s="330"/>
      <c r="AR232" s="330"/>
      <c r="AS232" s="330"/>
      <c r="AT232" s="330"/>
      <c r="AU232" s="330"/>
      <c r="AV232" s="330"/>
      <c r="AW232" s="330"/>
      <c r="AX232" s="330"/>
      <c r="AY232" s="330"/>
      <c r="AZ232" s="331">
        <v>2</v>
      </c>
    </row>
    <row r="233" spans="1:52">
      <c r="A233" s="315"/>
      <c r="B233" s="315"/>
      <c r="C233" s="318" t="s">
        <v>587</v>
      </c>
      <c r="D233" s="329"/>
      <c r="E233" s="330"/>
      <c r="F233" s="330"/>
      <c r="G233" s="330"/>
      <c r="H233" s="330"/>
      <c r="I233" s="330"/>
      <c r="J233" s="330"/>
      <c r="K233" s="330"/>
      <c r="L233" s="330"/>
      <c r="M233" s="330"/>
      <c r="N233" s="330"/>
      <c r="O233" s="330"/>
      <c r="P233" s="330"/>
      <c r="Q233" s="330"/>
      <c r="R233" s="330"/>
      <c r="S233" s="330"/>
      <c r="T233" s="330"/>
      <c r="U233" s="330"/>
      <c r="V233" s="330"/>
      <c r="W233" s="330"/>
      <c r="X233" s="330"/>
      <c r="Y233" s="330"/>
      <c r="Z233" s="330"/>
      <c r="AA233" s="330"/>
      <c r="AB233" s="330"/>
      <c r="AC233" s="330"/>
      <c r="AD233" s="330"/>
      <c r="AE233" s="330">
        <v>1</v>
      </c>
      <c r="AF233" s="330"/>
      <c r="AG233" s="330"/>
      <c r="AH233" s="330"/>
      <c r="AI233" s="330"/>
      <c r="AJ233" s="330"/>
      <c r="AK233" s="330"/>
      <c r="AL233" s="330"/>
      <c r="AM233" s="330"/>
      <c r="AN233" s="330"/>
      <c r="AO233" s="330"/>
      <c r="AP233" s="330"/>
      <c r="AQ233" s="330"/>
      <c r="AR233" s="330"/>
      <c r="AS233" s="330"/>
      <c r="AT233" s="330"/>
      <c r="AU233" s="330"/>
      <c r="AV233" s="330"/>
      <c r="AW233" s="330"/>
      <c r="AX233" s="330"/>
      <c r="AY233" s="330"/>
      <c r="AZ233" s="331">
        <v>1</v>
      </c>
    </row>
    <row r="234" spans="1:52">
      <c r="A234" s="315"/>
      <c r="B234" s="315"/>
      <c r="C234" s="318" t="s">
        <v>586</v>
      </c>
      <c r="D234" s="329"/>
      <c r="E234" s="330"/>
      <c r="F234" s="330"/>
      <c r="G234" s="330"/>
      <c r="H234" s="330"/>
      <c r="I234" s="330"/>
      <c r="J234" s="330"/>
      <c r="K234" s="330"/>
      <c r="L234" s="330"/>
      <c r="M234" s="330"/>
      <c r="N234" s="330"/>
      <c r="O234" s="330"/>
      <c r="P234" s="330"/>
      <c r="Q234" s="330"/>
      <c r="R234" s="330"/>
      <c r="S234" s="330"/>
      <c r="T234" s="330"/>
      <c r="U234" s="330"/>
      <c r="V234" s="330"/>
      <c r="W234" s="330"/>
      <c r="X234" s="330"/>
      <c r="Y234" s="330"/>
      <c r="Z234" s="330"/>
      <c r="AA234" s="330"/>
      <c r="AB234" s="330"/>
      <c r="AC234" s="330"/>
      <c r="AD234" s="330"/>
      <c r="AE234" s="330">
        <v>1</v>
      </c>
      <c r="AF234" s="330"/>
      <c r="AG234" s="330"/>
      <c r="AH234" s="330"/>
      <c r="AI234" s="330"/>
      <c r="AJ234" s="330"/>
      <c r="AK234" s="330"/>
      <c r="AL234" s="330"/>
      <c r="AM234" s="330"/>
      <c r="AN234" s="330"/>
      <c r="AO234" s="330"/>
      <c r="AP234" s="330"/>
      <c r="AQ234" s="330"/>
      <c r="AR234" s="330"/>
      <c r="AS234" s="330"/>
      <c r="AT234" s="330"/>
      <c r="AU234" s="330"/>
      <c r="AV234" s="330"/>
      <c r="AW234" s="330"/>
      <c r="AX234" s="330"/>
      <c r="AY234" s="330"/>
      <c r="AZ234" s="331">
        <v>1</v>
      </c>
    </row>
    <row r="235" spans="1:52">
      <c r="A235" s="315"/>
      <c r="B235" s="319" t="s">
        <v>855</v>
      </c>
      <c r="C235" s="320"/>
      <c r="D235" s="332"/>
      <c r="E235" s="333"/>
      <c r="F235" s="333"/>
      <c r="G235" s="333"/>
      <c r="H235" s="333"/>
      <c r="I235" s="333"/>
      <c r="J235" s="333"/>
      <c r="K235" s="333"/>
      <c r="L235" s="333"/>
      <c r="M235" s="333"/>
      <c r="N235" s="333"/>
      <c r="O235" s="333"/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  <c r="Z235" s="333">
        <v>3</v>
      </c>
      <c r="AA235" s="333"/>
      <c r="AB235" s="333">
        <v>3</v>
      </c>
      <c r="AC235" s="333"/>
      <c r="AD235" s="333"/>
      <c r="AE235" s="333">
        <v>2</v>
      </c>
      <c r="AF235" s="333">
        <v>1</v>
      </c>
      <c r="AG235" s="333">
        <v>1</v>
      </c>
      <c r="AH235" s="333">
        <v>1</v>
      </c>
      <c r="AI235" s="333"/>
      <c r="AJ235" s="333"/>
      <c r="AK235" s="333">
        <v>1</v>
      </c>
      <c r="AL235" s="333"/>
      <c r="AM235" s="333">
        <v>2</v>
      </c>
      <c r="AN235" s="333"/>
      <c r="AO235" s="333">
        <v>1</v>
      </c>
      <c r="AP235" s="333">
        <v>1</v>
      </c>
      <c r="AQ235" s="333"/>
      <c r="AR235" s="333"/>
      <c r="AS235" s="333"/>
      <c r="AT235" s="333"/>
      <c r="AU235" s="333"/>
      <c r="AV235" s="333"/>
      <c r="AW235" s="333"/>
      <c r="AX235" s="333"/>
      <c r="AY235" s="333"/>
      <c r="AZ235" s="334">
        <v>16</v>
      </c>
    </row>
    <row r="236" spans="1:52">
      <c r="A236" s="315"/>
      <c r="B236" s="305" t="s">
        <v>201</v>
      </c>
      <c r="C236" s="305" t="s">
        <v>760</v>
      </c>
      <c r="D236" s="326"/>
      <c r="E236" s="327"/>
      <c r="F236" s="327"/>
      <c r="G236" s="327"/>
      <c r="H236" s="327"/>
      <c r="I236" s="327"/>
      <c r="J236" s="327"/>
      <c r="K236" s="327"/>
      <c r="L236" s="327"/>
      <c r="M236" s="327"/>
      <c r="N236" s="327"/>
      <c r="O236" s="327"/>
      <c r="P236" s="327"/>
      <c r="Q236" s="327"/>
      <c r="R236" s="327"/>
      <c r="S236" s="327"/>
      <c r="T236" s="327"/>
      <c r="U236" s="327"/>
      <c r="V236" s="327"/>
      <c r="W236" s="327"/>
      <c r="X236" s="327"/>
      <c r="Y236" s="327"/>
      <c r="Z236" s="327"/>
      <c r="AA236" s="327"/>
      <c r="AB236" s="327"/>
      <c r="AC236" s="327"/>
      <c r="AD236" s="327"/>
      <c r="AE236" s="327"/>
      <c r="AF236" s="327"/>
      <c r="AG236" s="327"/>
      <c r="AH236" s="327"/>
      <c r="AI236" s="327"/>
      <c r="AJ236" s="327"/>
      <c r="AK236" s="327"/>
      <c r="AL236" s="327"/>
      <c r="AM236" s="327"/>
      <c r="AN236" s="327">
        <v>1</v>
      </c>
      <c r="AO236" s="327"/>
      <c r="AP236" s="327"/>
      <c r="AQ236" s="327"/>
      <c r="AR236" s="327"/>
      <c r="AS236" s="327"/>
      <c r="AT236" s="327"/>
      <c r="AU236" s="327"/>
      <c r="AV236" s="327"/>
      <c r="AW236" s="327"/>
      <c r="AX236" s="327"/>
      <c r="AY236" s="327"/>
      <c r="AZ236" s="328">
        <v>1</v>
      </c>
    </row>
    <row r="237" spans="1:52">
      <c r="A237" s="315"/>
      <c r="B237" s="315"/>
      <c r="C237" s="318" t="s">
        <v>257</v>
      </c>
      <c r="D237" s="329"/>
      <c r="E237" s="330"/>
      <c r="F237" s="330"/>
      <c r="G237" s="330"/>
      <c r="H237" s="330"/>
      <c r="I237" s="330"/>
      <c r="J237" s="330"/>
      <c r="K237" s="330"/>
      <c r="L237" s="330"/>
      <c r="M237" s="330">
        <v>1</v>
      </c>
      <c r="N237" s="330"/>
      <c r="O237" s="330"/>
      <c r="P237" s="330"/>
      <c r="Q237" s="330">
        <v>1</v>
      </c>
      <c r="R237" s="330">
        <v>2</v>
      </c>
      <c r="S237" s="330"/>
      <c r="T237" s="330"/>
      <c r="U237" s="330"/>
      <c r="V237" s="330"/>
      <c r="W237" s="330"/>
      <c r="X237" s="330"/>
      <c r="Y237" s="330"/>
      <c r="Z237" s="330"/>
      <c r="AA237" s="330"/>
      <c r="AB237" s="330"/>
      <c r="AC237" s="330"/>
      <c r="AD237" s="330"/>
      <c r="AE237" s="330"/>
      <c r="AF237" s="330"/>
      <c r="AG237" s="330"/>
      <c r="AH237" s="330"/>
      <c r="AI237" s="330"/>
      <c r="AJ237" s="330"/>
      <c r="AK237" s="330"/>
      <c r="AL237" s="330"/>
      <c r="AM237" s="330"/>
      <c r="AN237" s="330"/>
      <c r="AO237" s="330"/>
      <c r="AP237" s="330"/>
      <c r="AQ237" s="330"/>
      <c r="AR237" s="330"/>
      <c r="AS237" s="330"/>
      <c r="AT237" s="330"/>
      <c r="AU237" s="330"/>
      <c r="AV237" s="330"/>
      <c r="AW237" s="330"/>
      <c r="AX237" s="330"/>
      <c r="AY237" s="330"/>
      <c r="AZ237" s="331">
        <v>4</v>
      </c>
    </row>
    <row r="238" spans="1:52">
      <c r="A238" s="315"/>
      <c r="B238" s="315"/>
      <c r="C238" s="318" t="s">
        <v>763</v>
      </c>
      <c r="D238" s="329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330"/>
      <c r="T238" s="330"/>
      <c r="U238" s="330"/>
      <c r="V238" s="330"/>
      <c r="W238" s="330"/>
      <c r="X238" s="330"/>
      <c r="Y238" s="330"/>
      <c r="Z238" s="330"/>
      <c r="AA238" s="330"/>
      <c r="AB238" s="330"/>
      <c r="AC238" s="330"/>
      <c r="AD238" s="330"/>
      <c r="AE238" s="330"/>
      <c r="AF238" s="330"/>
      <c r="AG238" s="330"/>
      <c r="AH238" s="330"/>
      <c r="AI238" s="330"/>
      <c r="AJ238" s="330"/>
      <c r="AK238" s="330"/>
      <c r="AL238" s="330"/>
      <c r="AM238" s="330"/>
      <c r="AN238" s="330">
        <v>1</v>
      </c>
      <c r="AO238" s="330"/>
      <c r="AP238" s="330"/>
      <c r="AQ238" s="330"/>
      <c r="AR238" s="330"/>
      <c r="AS238" s="330"/>
      <c r="AT238" s="330"/>
      <c r="AU238" s="330"/>
      <c r="AV238" s="330"/>
      <c r="AW238" s="330"/>
      <c r="AX238" s="330"/>
      <c r="AY238" s="330"/>
      <c r="AZ238" s="331">
        <v>1</v>
      </c>
    </row>
    <row r="239" spans="1:52">
      <c r="A239" s="315"/>
      <c r="B239" s="315"/>
      <c r="C239" s="318" t="s">
        <v>603</v>
      </c>
      <c r="D239" s="329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330"/>
      <c r="T239" s="330"/>
      <c r="U239" s="330"/>
      <c r="V239" s="330"/>
      <c r="W239" s="330"/>
      <c r="X239" s="330"/>
      <c r="Y239" s="330"/>
      <c r="Z239" s="330"/>
      <c r="AA239" s="330"/>
      <c r="AB239" s="330"/>
      <c r="AC239" s="330"/>
      <c r="AD239" s="330"/>
      <c r="AE239" s="330">
        <v>2</v>
      </c>
      <c r="AF239" s="330">
        <v>2</v>
      </c>
      <c r="AG239" s="330">
        <v>2</v>
      </c>
      <c r="AH239" s="330"/>
      <c r="AI239" s="330"/>
      <c r="AJ239" s="330"/>
      <c r="AK239" s="330"/>
      <c r="AL239" s="330"/>
      <c r="AM239" s="330"/>
      <c r="AN239" s="330"/>
      <c r="AO239" s="330"/>
      <c r="AP239" s="330"/>
      <c r="AQ239" s="330">
        <v>1</v>
      </c>
      <c r="AR239" s="330"/>
      <c r="AS239" s="330"/>
      <c r="AT239" s="330"/>
      <c r="AU239" s="330"/>
      <c r="AV239" s="330"/>
      <c r="AW239" s="330"/>
      <c r="AX239" s="330"/>
      <c r="AY239" s="330"/>
      <c r="AZ239" s="331">
        <v>7</v>
      </c>
    </row>
    <row r="240" spans="1:52">
      <c r="A240" s="315"/>
      <c r="B240" s="315"/>
      <c r="C240" s="318" t="s">
        <v>790</v>
      </c>
      <c r="D240" s="329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330"/>
      <c r="T240" s="330"/>
      <c r="U240" s="330"/>
      <c r="V240" s="330"/>
      <c r="W240" s="330"/>
      <c r="X240" s="330"/>
      <c r="Y240" s="330"/>
      <c r="Z240" s="330"/>
      <c r="AA240" s="330"/>
      <c r="AB240" s="330"/>
      <c r="AC240" s="330"/>
      <c r="AD240" s="330"/>
      <c r="AE240" s="330"/>
      <c r="AF240" s="330"/>
      <c r="AG240" s="330"/>
      <c r="AH240" s="330"/>
      <c r="AI240" s="330"/>
      <c r="AJ240" s="330"/>
      <c r="AK240" s="330"/>
      <c r="AL240" s="330"/>
      <c r="AM240" s="330"/>
      <c r="AN240" s="330"/>
      <c r="AO240" s="330"/>
      <c r="AP240" s="330"/>
      <c r="AQ240" s="330">
        <v>1</v>
      </c>
      <c r="AR240" s="330">
        <v>1</v>
      </c>
      <c r="AS240" s="330"/>
      <c r="AT240" s="330"/>
      <c r="AU240" s="330"/>
      <c r="AV240" s="330"/>
      <c r="AW240" s="330"/>
      <c r="AX240" s="330"/>
      <c r="AY240" s="330"/>
      <c r="AZ240" s="331">
        <v>2</v>
      </c>
    </row>
    <row r="241" spans="1:52">
      <c r="A241" s="315"/>
      <c r="B241" s="319" t="s">
        <v>856</v>
      </c>
      <c r="C241" s="320"/>
      <c r="D241" s="332"/>
      <c r="E241" s="333"/>
      <c r="F241" s="333"/>
      <c r="G241" s="333"/>
      <c r="H241" s="333"/>
      <c r="I241" s="333"/>
      <c r="J241" s="333"/>
      <c r="K241" s="333"/>
      <c r="L241" s="333"/>
      <c r="M241" s="333">
        <v>1</v>
      </c>
      <c r="N241" s="333"/>
      <c r="O241" s="333"/>
      <c r="P241" s="333"/>
      <c r="Q241" s="333">
        <v>1</v>
      </c>
      <c r="R241" s="333">
        <v>2</v>
      </c>
      <c r="S241" s="333"/>
      <c r="T241" s="333"/>
      <c r="U241" s="333"/>
      <c r="V241" s="333"/>
      <c r="W241" s="333"/>
      <c r="X241" s="333"/>
      <c r="Y241" s="333"/>
      <c r="Z241" s="333"/>
      <c r="AA241" s="333"/>
      <c r="AB241" s="333"/>
      <c r="AC241" s="333"/>
      <c r="AD241" s="333"/>
      <c r="AE241" s="333">
        <v>2</v>
      </c>
      <c r="AF241" s="333">
        <v>2</v>
      </c>
      <c r="AG241" s="333">
        <v>2</v>
      </c>
      <c r="AH241" s="333"/>
      <c r="AI241" s="333"/>
      <c r="AJ241" s="333"/>
      <c r="AK241" s="333"/>
      <c r="AL241" s="333"/>
      <c r="AM241" s="333"/>
      <c r="AN241" s="333">
        <v>2</v>
      </c>
      <c r="AO241" s="333"/>
      <c r="AP241" s="333"/>
      <c r="AQ241" s="333">
        <v>2</v>
      </c>
      <c r="AR241" s="333">
        <v>1</v>
      </c>
      <c r="AS241" s="333"/>
      <c r="AT241" s="333"/>
      <c r="AU241" s="333"/>
      <c r="AV241" s="333"/>
      <c r="AW241" s="333"/>
      <c r="AX241" s="333"/>
      <c r="AY241" s="333"/>
      <c r="AZ241" s="334">
        <v>15</v>
      </c>
    </row>
    <row r="242" spans="1:52">
      <c r="A242" s="315"/>
      <c r="B242" s="305" t="s">
        <v>245</v>
      </c>
      <c r="C242" s="305" t="s">
        <v>687</v>
      </c>
      <c r="D242" s="326"/>
      <c r="E242" s="327"/>
      <c r="F242" s="327"/>
      <c r="G242" s="327"/>
      <c r="H242" s="327"/>
      <c r="I242" s="327"/>
      <c r="J242" s="327"/>
      <c r="K242" s="327"/>
      <c r="L242" s="327"/>
      <c r="M242" s="327"/>
      <c r="N242" s="327"/>
      <c r="O242" s="327"/>
      <c r="P242" s="327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  <c r="AA242" s="327"/>
      <c r="AB242" s="327"/>
      <c r="AC242" s="327"/>
      <c r="AD242" s="327"/>
      <c r="AE242" s="327"/>
      <c r="AF242" s="327"/>
      <c r="AG242" s="327"/>
      <c r="AH242" s="327"/>
      <c r="AI242" s="327"/>
      <c r="AJ242" s="327">
        <v>1</v>
      </c>
      <c r="AK242" s="327">
        <v>1</v>
      </c>
      <c r="AL242" s="327"/>
      <c r="AM242" s="327"/>
      <c r="AN242" s="327"/>
      <c r="AO242" s="327"/>
      <c r="AP242" s="327"/>
      <c r="AQ242" s="327"/>
      <c r="AR242" s="327"/>
      <c r="AS242" s="327"/>
      <c r="AT242" s="327"/>
      <c r="AU242" s="327"/>
      <c r="AV242" s="327"/>
      <c r="AW242" s="327"/>
      <c r="AX242" s="327"/>
      <c r="AY242" s="327"/>
      <c r="AZ242" s="328">
        <v>2</v>
      </c>
    </row>
    <row r="243" spans="1:52">
      <c r="A243" s="315"/>
      <c r="B243" s="315"/>
      <c r="C243" s="318" t="s">
        <v>453</v>
      </c>
      <c r="D243" s="329"/>
      <c r="E243" s="330"/>
      <c r="F243" s="330"/>
      <c r="G243" s="330"/>
      <c r="H243" s="330"/>
      <c r="I243" s="330"/>
      <c r="J243" s="330"/>
      <c r="K243" s="330"/>
      <c r="L243" s="330"/>
      <c r="M243" s="330"/>
      <c r="N243" s="330"/>
      <c r="O243" s="330"/>
      <c r="P243" s="330"/>
      <c r="Q243" s="330"/>
      <c r="R243" s="330"/>
      <c r="S243" s="330"/>
      <c r="T243" s="330"/>
      <c r="U243" s="330">
        <v>1</v>
      </c>
      <c r="V243" s="330"/>
      <c r="W243" s="330">
        <v>2</v>
      </c>
      <c r="X243" s="330">
        <v>1</v>
      </c>
      <c r="Y243" s="330">
        <v>1</v>
      </c>
      <c r="Z243" s="330"/>
      <c r="AA243" s="330">
        <v>1</v>
      </c>
      <c r="AB243" s="330"/>
      <c r="AC243" s="330">
        <v>2</v>
      </c>
      <c r="AD243" s="330"/>
      <c r="AE243" s="330"/>
      <c r="AF243" s="330"/>
      <c r="AG243" s="330">
        <v>1</v>
      </c>
      <c r="AH243" s="330">
        <v>2</v>
      </c>
      <c r="AI243" s="330"/>
      <c r="AJ243" s="330"/>
      <c r="AK243" s="330"/>
      <c r="AL243" s="330"/>
      <c r="AM243" s="330"/>
      <c r="AN243" s="330"/>
      <c r="AO243" s="330"/>
      <c r="AP243" s="330"/>
      <c r="AQ243" s="330"/>
      <c r="AR243" s="330"/>
      <c r="AS243" s="330"/>
      <c r="AT243" s="330"/>
      <c r="AU243" s="330"/>
      <c r="AV243" s="330"/>
      <c r="AW243" s="330"/>
      <c r="AX243" s="330"/>
      <c r="AY243" s="330"/>
      <c r="AZ243" s="331">
        <v>11</v>
      </c>
    </row>
    <row r="244" spans="1:52">
      <c r="A244" s="315"/>
      <c r="B244" s="319" t="s">
        <v>857</v>
      </c>
      <c r="C244" s="320"/>
      <c r="D244" s="332"/>
      <c r="E244" s="333"/>
      <c r="F244" s="333"/>
      <c r="G244" s="333"/>
      <c r="H244" s="333"/>
      <c r="I244" s="333"/>
      <c r="J244" s="333"/>
      <c r="K244" s="333"/>
      <c r="L244" s="333"/>
      <c r="M244" s="333"/>
      <c r="N244" s="333"/>
      <c r="O244" s="333"/>
      <c r="P244" s="333"/>
      <c r="Q244" s="333"/>
      <c r="R244" s="333"/>
      <c r="S244" s="333"/>
      <c r="T244" s="333"/>
      <c r="U244" s="333">
        <v>1</v>
      </c>
      <c r="V244" s="333"/>
      <c r="W244" s="333">
        <v>2</v>
      </c>
      <c r="X244" s="333">
        <v>1</v>
      </c>
      <c r="Y244" s="333">
        <v>1</v>
      </c>
      <c r="Z244" s="333"/>
      <c r="AA244" s="333">
        <v>1</v>
      </c>
      <c r="AB244" s="333"/>
      <c r="AC244" s="333">
        <v>2</v>
      </c>
      <c r="AD244" s="333"/>
      <c r="AE244" s="333"/>
      <c r="AF244" s="333"/>
      <c r="AG244" s="333">
        <v>1</v>
      </c>
      <c r="AH244" s="333">
        <v>2</v>
      </c>
      <c r="AI244" s="333"/>
      <c r="AJ244" s="333">
        <v>1</v>
      </c>
      <c r="AK244" s="333">
        <v>1</v>
      </c>
      <c r="AL244" s="333"/>
      <c r="AM244" s="333"/>
      <c r="AN244" s="333"/>
      <c r="AO244" s="333"/>
      <c r="AP244" s="333"/>
      <c r="AQ244" s="333"/>
      <c r="AR244" s="333"/>
      <c r="AS244" s="333"/>
      <c r="AT244" s="333"/>
      <c r="AU244" s="333"/>
      <c r="AV244" s="333"/>
      <c r="AW244" s="333"/>
      <c r="AX244" s="333"/>
      <c r="AY244" s="333"/>
      <c r="AZ244" s="334">
        <v>13</v>
      </c>
    </row>
    <row r="245" spans="1:52">
      <c r="A245" s="315"/>
      <c r="B245" s="305" t="s">
        <v>243</v>
      </c>
      <c r="C245" s="305" t="s">
        <v>721</v>
      </c>
      <c r="D245" s="326"/>
      <c r="E245" s="327"/>
      <c r="F245" s="327"/>
      <c r="G245" s="327"/>
      <c r="H245" s="327"/>
      <c r="I245" s="327"/>
      <c r="J245" s="327"/>
      <c r="K245" s="327"/>
      <c r="L245" s="327"/>
      <c r="M245" s="327"/>
      <c r="N245" s="327"/>
      <c r="O245" s="327"/>
      <c r="P245" s="327"/>
      <c r="Q245" s="327"/>
      <c r="R245" s="327"/>
      <c r="S245" s="327"/>
      <c r="T245" s="327"/>
      <c r="U245" s="327"/>
      <c r="V245" s="327"/>
      <c r="W245" s="327"/>
      <c r="X245" s="327"/>
      <c r="Y245" s="327"/>
      <c r="Z245" s="327"/>
      <c r="AA245" s="327"/>
      <c r="AB245" s="327"/>
      <c r="AC245" s="327"/>
      <c r="AD245" s="327"/>
      <c r="AE245" s="327"/>
      <c r="AF245" s="327"/>
      <c r="AG245" s="327"/>
      <c r="AH245" s="327"/>
      <c r="AI245" s="327"/>
      <c r="AJ245" s="327"/>
      <c r="AK245" s="327"/>
      <c r="AL245" s="327">
        <v>3</v>
      </c>
      <c r="AM245" s="327">
        <v>4</v>
      </c>
      <c r="AN245" s="327">
        <v>1</v>
      </c>
      <c r="AO245" s="327"/>
      <c r="AP245" s="327"/>
      <c r="AQ245" s="327">
        <v>1</v>
      </c>
      <c r="AR245" s="327"/>
      <c r="AS245" s="327"/>
      <c r="AT245" s="327"/>
      <c r="AU245" s="327"/>
      <c r="AV245" s="327"/>
      <c r="AW245" s="327"/>
      <c r="AX245" s="327"/>
      <c r="AY245" s="327"/>
      <c r="AZ245" s="328">
        <v>9</v>
      </c>
    </row>
    <row r="246" spans="1:52">
      <c r="A246" s="315"/>
      <c r="B246" s="315"/>
      <c r="C246" s="318" t="s">
        <v>572</v>
      </c>
      <c r="D246" s="329"/>
      <c r="E246" s="330"/>
      <c r="F246" s="330"/>
      <c r="G246" s="330"/>
      <c r="H246" s="330"/>
      <c r="I246" s="330"/>
      <c r="J246" s="330"/>
      <c r="K246" s="330"/>
      <c r="L246" s="330"/>
      <c r="M246" s="330"/>
      <c r="N246" s="330"/>
      <c r="O246" s="330"/>
      <c r="P246" s="330"/>
      <c r="Q246" s="330"/>
      <c r="R246" s="330"/>
      <c r="S246" s="330"/>
      <c r="T246" s="330"/>
      <c r="U246" s="330"/>
      <c r="V246" s="330"/>
      <c r="W246" s="330"/>
      <c r="X246" s="330"/>
      <c r="Y246" s="330"/>
      <c r="Z246" s="330"/>
      <c r="AA246" s="330"/>
      <c r="AB246" s="330"/>
      <c r="AC246" s="330"/>
      <c r="AD246" s="330">
        <v>1</v>
      </c>
      <c r="AE246" s="330"/>
      <c r="AF246" s="330"/>
      <c r="AG246" s="330"/>
      <c r="AH246" s="330"/>
      <c r="AI246" s="330"/>
      <c r="AJ246" s="330"/>
      <c r="AK246" s="330"/>
      <c r="AL246" s="330"/>
      <c r="AM246" s="330"/>
      <c r="AN246" s="330"/>
      <c r="AO246" s="330"/>
      <c r="AP246" s="330"/>
      <c r="AQ246" s="330"/>
      <c r="AR246" s="330"/>
      <c r="AS246" s="330"/>
      <c r="AT246" s="330"/>
      <c r="AU246" s="330"/>
      <c r="AV246" s="330"/>
      <c r="AW246" s="330"/>
      <c r="AX246" s="330"/>
      <c r="AY246" s="330"/>
      <c r="AZ246" s="331">
        <v>1</v>
      </c>
    </row>
    <row r="247" spans="1:52">
      <c r="A247" s="315"/>
      <c r="B247" s="315"/>
      <c r="C247" s="318" t="s">
        <v>470</v>
      </c>
      <c r="D247" s="329"/>
      <c r="E247" s="330"/>
      <c r="F247" s="330"/>
      <c r="G247" s="330"/>
      <c r="H247" s="330"/>
      <c r="I247" s="330"/>
      <c r="J247" s="330"/>
      <c r="K247" s="330"/>
      <c r="L247" s="330"/>
      <c r="M247" s="330"/>
      <c r="N247" s="330"/>
      <c r="O247" s="330"/>
      <c r="P247" s="330"/>
      <c r="Q247" s="330"/>
      <c r="R247" s="330"/>
      <c r="S247" s="330"/>
      <c r="T247" s="330"/>
      <c r="U247" s="330"/>
      <c r="V247" s="330">
        <v>1</v>
      </c>
      <c r="W247" s="330"/>
      <c r="X247" s="330"/>
      <c r="Y247" s="330"/>
      <c r="Z247" s="330"/>
      <c r="AA247" s="330"/>
      <c r="AB247" s="330"/>
      <c r="AC247" s="330"/>
      <c r="AD247" s="330"/>
      <c r="AE247" s="330"/>
      <c r="AF247" s="330"/>
      <c r="AG247" s="330"/>
      <c r="AH247" s="330"/>
      <c r="AI247" s="330"/>
      <c r="AJ247" s="330"/>
      <c r="AK247" s="330"/>
      <c r="AL247" s="330"/>
      <c r="AM247" s="330"/>
      <c r="AN247" s="330"/>
      <c r="AO247" s="330"/>
      <c r="AP247" s="330"/>
      <c r="AQ247" s="330"/>
      <c r="AR247" s="330"/>
      <c r="AS247" s="330"/>
      <c r="AT247" s="330"/>
      <c r="AU247" s="330"/>
      <c r="AV247" s="330"/>
      <c r="AW247" s="330"/>
      <c r="AX247" s="330"/>
      <c r="AY247" s="330"/>
      <c r="AZ247" s="331">
        <v>1</v>
      </c>
    </row>
    <row r="248" spans="1:52">
      <c r="A248" s="315"/>
      <c r="B248" s="315"/>
      <c r="C248" s="318" t="s">
        <v>243</v>
      </c>
      <c r="D248" s="329"/>
      <c r="E248" s="330"/>
      <c r="F248" s="330"/>
      <c r="G248" s="330"/>
      <c r="H248" s="330"/>
      <c r="I248" s="330"/>
      <c r="J248" s="330"/>
      <c r="K248" s="330"/>
      <c r="L248" s="330"/>
      <c r="M248" s="330"/>
      <c r="N248" s="330"/>
      <c r="O248" s="330"/>
      <c r="P248" s="330"/>
      <c r="Q248" s="330"/>
      <c r="R248" s="330"/>
      <c r="S248" s="330"/>
      <c r="T248" s="330"/>
      <c r="U248" s="330"/>
      <c r="V248" s="330"/>
      <c r="W248" s="330"/>
      <c r="X248" s="330">
        <v>1</v>
      </c>
      <c r="Y248" s="330"/>
      <c r="Z248" s="330"/>
      <c r="AA248" s="330"/>
      <c r="AB248" s="330"/>
      <c r="AC248" s="330"/>
      <c r="AD248" s="330"/>
      <c r="AE248" s="330"/>
      <c r="AF248" s="330"/>
      <c r="AG248" s="330"/>
      <c r="AH248" s="330"/>
      <c r="AI248" s="330"/>
      <c r="AJ248" s="330"/>
      <c r="AK248" s="330"/>
      <c r="AL248" s="330"/>
      <c r="AM248" s="330"/>
      <c r="AN248" s="330"/>
      <c r="AO248" s="330"/>
      <c r="AP248" s="330"/>
      <c r="AQ248" s="330"/>
      <c r="AR248" s="330"/>
      <c r="AS248" s="330"/>
      <c r="AT248" s="330"/>
      <c r="AU248" s="330"/>
      <c r="AV248" s="330"/>
      <c r="AW248" s="330"/>
      <c r="AX248" s="330"/>
      <c r="AY248" s="330"/>
      <c r="AZ248" s="331">
        <v>1</v>
      </c>
    </row>
    <row r="249" spans="1:52">
      <c r="A249" s="315"/>
      <c r="B249" s="319" t="s">
        <v>858</v>
      </c>
      <c r="C249" s="320"/>
      <c r="D249" s="332"/>
      <c r="E249" s="333"/>
      <c r="F249" s="333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>
        <v>1</v>
      </c>
      <c r="W249" s="333"/>
      <c r="X249" s="333">
        <v>1</v>
      </c>
      <c r="Y249" s="333"/>
      <c r="Z249" s="333"/>
      <c r="AA249" s="333"/>
      <c r="AB249" s="333"/>
      <c r="AC249" s="333"/>
      <c r="AD249" s="333">
        <v>1</v>
      </c>
      <c r="AE249" s="333"/>
      <c r="AF249" s="333"/>
      <c r="AG249" s="333"/>
      <c r="AH249" s="333"/>
      <c r="AI249" s="333"/>
      <c r="AJ249" s="333"/>
      <c r="AK249" s="333"/>
      <c r="AL249" s="333">
        <v>3</v>
      </c>
      <c r="AM249" s="333">
        <v>4</v>
      </c>
      <c r="AN249" s="333">
        <v>1</v>
      </c>
      <c r="AO249" s="333"/>
      <c r="AP249" s="333"/>
      <c r="AQ249" s="333">
        <v>1</v>
      </c>
      <c r="AR249" s="333"/>
      <c r="AS249" s="333"/>
      <c r="AT249" s="333"/>
      <c r="AU249" s="333"/>
      <c r="AV249" s="333"/>
      <c r="AW249" s="333"/>
      <c r="AX249" s="333"/>
      <c r="AY249" s="333"/>
      <c r="AZ249" s="334">
        <v>12</v>
      </c>
    </row>
    <row r="250" spans="1:52">
      <c r="A250" s="315"/>
      <c r="B250" s="305" t="s">
        <v>246</v>
      </c>
      <c r="C250" s="305" t="s">
        <v>246</v>
      </c>
      <c r="D250" s="326"/>
      <c r="E250" s="327"/>
      <c r="F250" s="327"/>
      <c r="G250" s="327"/>
      <c r="H250" s="327"/>
      <c r="I250" s="327"/>
      <c r="J250" s="327"/>
      <c r="K250" s="327"/>
      <c r="L250" s="327"/>
      <c r="M250" s="327"/>
      <c r="N250" s="327"/>
      <c r="O250" s="327"/>
      <c r="P250" s="327"/>
      <c r="Q250" s="327"/>
      <c r="R250" s="327"/>
      <c r="S250" s="327"/>
      <c r="T250" s="327"/>
      <c r="U250" s="327"/>
      <c r="V250" s="327"/>
      <c r="W250" s="327"/>
      <c r="X250" s="327"/>
      <c r="Y250" s="327"/>
      <c r="Z250" s="327">
        <v>2</v>
      </c>
      <c r="AA250" s="327"/>
      <c r="AB250" s="327"/>
      <c r="AC250" s="327"/>
      <c r="AD250" s="327"/>
      <c r="AE250" s="327"/>
      <c r="AF250" s="327"/>
      <c r="AG250" s="327"/>
      <c r="AH250" s="327"/>
      <c r="AI250" s="327"/>
      <c r="AJ250" s="327"/>
      <c r="AK250" s="327"/>
      <c r="AL250" s="327"/>
      <c r="AM250" s="327"/>
      <c r="AN250" s="327"/>
      <c r="AO250" s="327"/>
      <c r="AP250" s="327"/>
      <c r="AQ250" s="327"/>
      <c r="AR250" s="327">
        <v>1</v>
      </c>
      <c r="AS250" s="327"/>
      <c r="AT250" s="327"/>
      <c r="AU250" s="327"/>
      <c r="AV250" s="327"/>
      <c r="AW250" s="327"/>
      <c r="AX250" s="327"/>
      <c r="AY250" s="327"/>
      <c r="AZ250" s="328">
        <v>3</v>
      </c>
    </row>
    <row r="251" spans="1:52">
      <c r="A251" s="315"/>
      <c r="B251" s="315"/>
      <c r="C251" s="318" t="s">
        <v>487</v>
      </c>
      <c r="D251" s="329"/>
      <c r="E251" s="330"/>
      <c r="F251" s="330"/>
      <c r="G251" s="330"/>
      <c r="H251" s="330"/>
      <c r="I251" s="330"/>
      <c r="J251" s="330"/>
      <c r="K251" s="330"/>
      <c r="L251" s="330"/>
      <c r="M251" s="330"/>
      <c r="N251" s="330"/>
      <c r="O251" s="330"/>
      <c r="P251" s="330"/>
      <c r="Q251" s="330"/>
      <c r="R251" s="330"/>
      <c r="S251" s="330"/>
      <c r="T251" s="330"/>
      <c r="U251" s="330"/>
      <c r="V251" s="330">
        <v>1</v>
      </c>
      <c r="W251" s="330">
        <v>1</v>
      </c>
      <c r="X251" s="330"/>
      <c r="Y251" s="330"/>
      <c r="Z251" s="330"/>
      <c r="AA251" s="330"/>
      <c r="AB251" s="330"/>
      <c r="AC251" s="330"/>
      <c r="AD251" s="330"/>
      <c r="AE251" s="330"/>
      <c r="AF251" s="330"/>
      <c r="AG251" s="330"/>
      <c r="AH251" s="330"/>
      <c r="AI251" s="330"/>
      <c r="AJ251" s="330"/>
      <c r="AK251" s="330"/>
      <c r="AL251" s="330"/>
      <c r="AM251" s="330"/>
      <c r="AN251" s="330"/>
      <c r="AO251" s="330"/>
      <c r="AP251" s="330"/>
      <c r="AQ251" s="330"/>
      <c r="AR251" s="330"/>
      <c r="AS251" s="330"/>
      <c r="AT251" s="330"/>
      <c r="AU251" s="330"/>
      <c r="AV251" s="330"/>
      <c r="AW251" s="330"/>
      <c r="AX251" s="330"/>
      <c r="AY251" s="330"/>
      <c r="AZ251" s="331">
        <v>2</v>
      </c>
    </row>
    <row r="252" spans="1:52">
      <c r="A252" s="315"/>
      <c r="B252" s="315"/>
      <c r="C252" s="318" t="s">
        <v>27</v>
      </c>
      <c r="D252" s="329"/>
      <c r="E252" s="330"/>
      <c r="F252" s="330"/>
      <c r="G252" s="330"/>
      <c r="H252" s="330"/>
      <c r="I252" s="330"/>
      <c r="J252" s="330"/>
      <c r="K252" s="330"/>
      <c r="L252" s="330"/>
      <c r="M252" s="330"/>
      <c r="N252" s="330"/>
      <c r="O252" s="330"/>
      <c r="P252" s="330"/>
      <c r="Q252" s="330">
        <v>1</v>
      </c>
      <c r="R252" s="330">
        <v>1</v>
      </c>
      <c r="S252" s="330">
        <v>1</v>
      </c>
      <c r="T252" s="330">
        <v>2</v>
      </c>
      <c r="U252" s="330"/>
      <c r="V252" s="330">
        <v>1</v>
      </c>
      <c r="W252" s="330"/>
      <c r="X252" s="330"/>
      <c r="Y252" s="330"/>
      <c r="Z252" s="330"/>
      <c r="AA252" s="330"/>
      <c r="AB252" s="330"/>
      <c r="AC252" s="330"/>
      <c r="AD252" s="330"/>
      <c r="AE252" s="330"/>
      <c r="AF252" s="330"/>
      <c r="AG252" s="330"/>
      <c r="AH252" s="330"/>
      <c r="AI252" s="330"/>
      <c r="AJ252" s="330"/>
      <c r="AK252" s="330"/>
      <c r="AL252" s="330"/>
      <c r="AM252" s="330"/>
      <c r="AN252" s="330"/>
      <c r="AO252" s="330"/>
      <c r="AP252" s="330"/>
      <c r="AQ252" s="330"/>
      <c r="AR252" s="330"/>
      <c r="AS252" s="330"/>
      <c r="AT252" s="330"/>
      <c r="AU252" s="330"/>
      <c r="AV252" s="330"/>
      <c r="AW252" s="330"/>
      <c r="AX252" s="330"/>
      <c r="AY252" s="330"/>
      <c r="AZ252" s="331">
        <v>6</v>
      </c>
    </row>
    <row r="253" spans="1:52">
      <c r="A253" s="315"/>
      <c r="B253" s="319" t="s">
        <v>859</v>
      </c>
      <c r="C253" s="320"/>
      <c r="D253" s="332"/>
      <c r="E253" s="333"/>
      <c r="F253" s="333"/>
      <c r="G253" s="333"/>
      <c r="H253" s="333"/>
      <c r="I253" s="333"/>
      <c r="J253" s="333"/>
      <c r="K253" s="333"/>
      <c r="L253" s="333"/>
      <c r="M253" s="333"/>
      <c r="N253" s="333"/>
      <c r="O253" s="333"/>
      <c r="P253" s="333"/>
      <c r="Q253" s="333">
        <v>1</v>
      </c>
      <c r="R253" s="333">
        <v>1</v>
      </c>
      <c r="S253" s="333">
        <v>1</v>
      </c>
      <c r="T253" s="333">
        <v>2</v>
      </c>
      <c r="U253" s="333"/>
      <c r="V253" s="333">
        <v>2</v>
      </c>
      <c r="W253" s="333">
        <v>1</v>
      </c>
      <c r="X253" s="333"/>
      <c r="Y253" s="333"/>
      <c r="Z253" s="333">
        <v>2</v>
      </c>
      <c r="AA253" s="333"/>
      <c r="AB253" s="333"/>
      <c r="AC253" s="333"/>
      <c r="AD253" s="333"/>
      <c r="AE253" s="333"/>
      <c r="AF253" s="333"/>
      <c r="AG253" s="333"/>
      <c r="AH253" s="333"/>
      <c r="AI253" s="333"/>
      <c r="AJ253" s="333"/>
      <c r="AK253" s="333"/>
      <c r="AL253" s="333"/>
      <c r="AM253" s="333"/>
      <c r="AN253" s="333"/>
      <c r="AO253" s="333"/>
      <c r="AP253" s="333"/>
      <c r="AQ253" s="333"/>
      <c r="AR253" s="333">
        <v>1</v>
      </c>
      <c r="AS253" s="333"/>
      <c r="AT253" s="333"/>
      <c r="AU253" s="333"/>
      <c r="AV253" s="333"/>
      <c r="AW253" s="333"/>
      <c r="AX253" s="333"/>
      <c r="AY253" s="333"/>
      <c r="AZ253" s="334">
        <v>11</v>
      </c>
    </row>
    <row r="254" spans="1:52">
      <c r="A254" s="315"/>
      <c r="B254" s="305" t="s">
        <v>213</v>
      </c>
      <c r="C254" s="305" t="s">
        <v>624</v>
      </c>
      <c r="D254" s="326"/>
      <c r="E254" s="327"/>
      <c r="F254" s="327"/>
      <c r="G254" s="327"/>
      <c r="H254" s="327"/>
      <c r="I254" s="327"/>
      <c r="J254" s="327"/>
      <c r="K254" s="327"/>
      <c r="L254" s="327"/>
      <c r="M254" s="327"/>
      <c r="N254" s="327"/>
      <c r="O254" s="327"/>
      <c r="P254" s="327"/>
      <c r="Q254" s="327"/>
      <c r="R254" s="327"/>
      <c r="S254" s="327"/>
      <c r="T254" s="327"/>
      <c r="U254" s="327"/>
      <c r="V254" s="327"/>
      <c r="W254" s="327"/>
      <c r="X254" s="327"/>
      <c r="Y254" s="327"/>
      <c r="Z254" s="327"/>
      <c r="AA254" s="327"/>
      <c r="AB254" s="327"/>
      <c r="AC254" s="327"/>
      <c r="AD254" s="327"/>
      <c r="AE254" s="327"/>
      <c r="AF254" s="327">
        <v>1</v>
      </c>
      <c r="AG254" s="327">
        <v>2</v>
      </c>
      <c r="AH254" s="327">
        <v>1</v>
      </c>
      <c r="AI254" s="327"/>
      <c r="AJ254" s="327"/>
      <c r="AK254" s="327"/>
      <c r="AL254" s="327"/>
      <c r="AM254" s="327"/>
      <c r="AN254" s="327"/>
      <c r="AO254" s="327"/>
      <c r="AP254" s="327"/>
      <c r="AQ254" s="327"/>
      <c r="AR254" s="327"/>
      <c r="AS254" s="327"/>
      <c r="AT254" s="327"/>
      <c r="AU254" s="327"/>
      <c r="AV254" s="327"/>
      <c r="AW254" s="327"/>
      <c r="AX254" s="327"/>
      <c r="AY254" s="327"/>
      <c r="AZ254" s="328">
        <v>4</v>
      </c>
    </row>
    <row r="255" spans="1:52">
      <c r="A255" s="315"/>
      <c r="B255" s="315"/>
      <c r="C255" s="318" t="s">
        <v>708</v>
      </c>
      <c r="D255" s="329"/>
      <c r="E255" s="330"/>
      <c r="F255" s="330"/>
      <c r="G255" s="330"/>
      <c r="H255" s="330"/>
      <c r="I255" s="330"/>
      <c r="J255" s="330"/>
      <c r="K255" s="330"/>
      <c r="L255" s="330"/>
      <c r="M255" s="330"/>
      <c r="N255" s="330"/>
      <c r="O255" s="330"/>
      <c r="P255" s="330"/>
      <c r="Q255" s="330"/>
      <c r="R255" s="330"/>
      <c r="S255" s="330"/>
      <c r="T255" s="330"/>
      <c r="U255" s="330"/>
      <c r="V255" s="330"/>
      <c r="W255" s="330"/>
      <c r="X255" s="330"/>
      <c r="Y255" s="330"/>
      <c r="Z255" s="330"/>
      <c r="AA255" s="330"/>
      <c r="AB255" s="330"/>
      <c r="AC255" s="330"/>
      <c r="AD255" s="330"/>
      <c r="AE255" s="330"/>
      <c r="AF255" s="330"/>
      <c r="AG255" s="330"/>
      <c r="AH255" s="330"/>
      <c r="AI255" s="330"/>
      <c r="AJ255" s="330"/>
      <c r="AK255" s="330">
        <v>1</v>
      </c>
      <c r="AL255" s="330"/>
      <c r="AM255" s="330"/>
      <c r="AN255" s="330"/>
      <c r="AO255" s="330"/>
      <c r="AP255" s="330"/>
      <c r="AQ255" s="330"/>
      <c r="AR255" s="330"/>
      <c r="AS255" s="330"/>
      <c r="AT255" s="330"/>
      <c r="AU255" s="330"/>
      <c r="AV255" s="330"/>
      <c r="AW255" s="330"/>
      <c r="AX255" s="330"/>
      <c r="AY255" s="330"/>
      <c r="AZ255" s="331">
        <v>1</v>
      </c>
    </row>
    <row r="256" spans="1:52">
      <c r="A256" s="315"/>
      <c r="B256" s="315"/>
      <c r="C256" s="318" t="s">
        <v>640</v>
      </c>
      <c r="D256" s="329"/>
      <c r="E256" s="330"/>
      <c r="F256" s="330"/>
      <c r="G256" s="330"/>
      <c r="H256" s="330"/>
      <c r="I256" s="330"/>
      <c r="J256" s="330"/>
      <c r="K256" s="330"/>
      <c r="L256" s="330"/>
      <c r="M256" s="330"/>
      <c r="N256" s="330"/>
      <c r="O256" s="330"/>
      <c r="P256" s="330"/>
      <c r="Q256" s="330"/>
      <c r="R256" s="330"/>
      <c r="S256" s="330"/>
      <c r="T256" s="330"/>
      <c r="U256" s="330"/>
      <c r="V256" s="330"/>
      <c r="W256" s="330"/>
      <c r="X256" s="330"/>
      <c r="Y256" s="330"/>
      <c r="Z256" s="330"/>
      <c r="AA256" s="330"/>
      <c r="AB256" s="330"/>
      <c r="AC256" s="330"/>
      <c r="AD256" s="330"/>
      <c r="AE256" s="330"/>
      <c r="AF256" s="330"/>
      <c r="AG256" s="330">
        <v>1</v>
      </c>
      <c r="AH256" s="330">
        <v>1</v>
      </c>
      <c r="AI256" s="330"/>
      <c r="AJ256" s="330"/>
      <c r="AK256" s="330"/>
      <c r="AL256" s="330"/>
      <c r="AM256" s="330">
        <v>1</v>
      </c>
      <c r="AN256" s="330">
        <v>1</v>
      </c>
      <c r="AO256" s="330"/>
      <c r="AP256" s="330"/>
      <c r="AQ256" s="330"/>
      <c r="AR256" s="330"/>
      <c r="AS256" s="330"/>
      <c r="AT256" s="330"/>
      <c r="AU256" s="330"/>
      <c r="AV256" s="330"/>
      <c r="AW256" s="330"/>
      <c r="AX256" s="330"/>
      <c r="AY256" s="330"/>
      <c r="AZ256" s="331">
        <v>4</v>
      </c>
    </row>
    <row r="257" spans="1:52">
      <c r="A257" s="315"/>
      <c r="B257" s="315"/>
      <c r="C257" s="318" t="s">
        <v>588</v>
      </c>
      <c r="D257" s="329"/>
      <c r="E257" s="330"/>
      <c r="F257" s="330"/>
      <c r="G257" s="330"/>
      <c r="H257" s="330"/>
      <c r="I257" s="330"/>
      <c r="J257" s="330"/>
      <c r="K257" s="330"/>
      <c r="L257" s="330"/>
      <c r="M257" s="330"/>
      <c r="N257" s="330"/>
      <c r="O257" s="330"/>
      <c r="P257" s="330"/>
      <c r="Q257" s="330"/>
      <c r="R257" s="330"/>
      <c r="S257" s="330"/>
      <c r="T257" s="330"/>
      <c r="U257" s="330"/>
      <c r="V257" s="330"/>
      <c r="W257" s="330"/>
      <c r="X257" s="330"/>
      <c r="Y257" s="330"/>
      <c r="Z257" s="330"/>
      <c r="AA257" s="330"/>
      <c r="AB257" s="330"/>
      <c r="AC257" s="330"/>
      <c r="AD257" s="330"/>
      <c r="AE257" s="330">
        <v>1</v>
      </c>
      <c r="AF257" s="330"/>
      <c r="AG257" s="330"/>
      <c r="AH257" s="330"/>
      <c r="AI257" s="330"/>
      <c r="AJ257" s="330"/>
      <c r="AK257" s="330"/>
      <c r="AL257" s="330"/>
      <c r="AM257" s="330"/>
      <c r="AN257" s="330"/>
      <c r="AO257" s="330"/>
      <c r="AP257" s="330"/>
      <c r="AQ257" s="330"/>
      <c r="AR257" s="330"/>
      <c r="AS257" s="330"/>
      <c r="AT257" s="330"/>
      <c r="AU257" s="330"/>
      <c r="AV257" s="330"/>
      <c r="AW257" s="330"/>
      <c r="AX257" s="330"/>
      <c r="AY257" s="330"/>
      <c r="AZ257" s="331">
        <v>1</v>
      </c>
    </row>
    <row r="258" spans="1:52">
      <c r="A258" s="315"/>
      <c r="B258" s="319" t="s">
        <v>860</v>
      </c>
      <c r="C258" s="320"/>
      <c r="D258" s="332"/>
      <c r="E258" s="333"/>
      <c r="F258" s="333"/>
      <c r="G258" s="333"/>
      <c r="H258" s="333"/>
      <c r="I258" s="333"/>
      <c r="J258" s="333"/>
      <c r="K258" s="333"/>
      <c r="L258" s="333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  <c r="AA258" s="333"/>
      <c r="AB258" s="333"/>
      <c r="AC258" s="333"/>
      <c r="AD258" s="333"/>
      <c r="AE258" s="333">
        <v>1</v>
      </c>
      <c r="AF258" s="333">
        <v>1</v>
      </c>
      <c r="AG258" s="333">
        <v>3</v>
      </c>
      <c r="AH258" s="333">
        <v>2</v>
      </c>
      <c r="AI258" s="333"/>
      <c r="AJ258" s="333"/>
      <c r="AK258" s="333">
        <v>1</v>
      </c>
      <c r="AL258" s="333"/>
      <c r="AM258" s="333">
        <v>1</v>
      </c>
      <c r="AN258" s="333">
        <v>1</v>
      </c>
      <c r="AO258" s="333"/>
      <c r="AP258" s="333"/>
      <c r="AQ258" s="333"/>
      <c r="AR258" s="333"/>
      <c r="AS258" s="333"/>
      <c r="AT258" s="333"/>
      <c r="AU258" s="333"/>
      <c r="AV258" s="333"/>
      <c r="AW258" s="333"/>
      <c r="AX258" s="333"/>
      <c r="AY258" s="333"/>
      <c r="AZ258" s="334">
        <v>10</v>
      </c>
    </row>
    <row r="259" spans="1:52">
      <c r="A259" s="315"/>
      <c r="B259" s="305" t="s">
        <v>242</v>
      </c>
      <c r="C259" s="305" t="s">
        <v>567</v>
      </c>
      <c r="D259" s="326"/>
      <c r="E259" s="327"/>
      <c r="F259" s="327"/>
      <c r="G259" s="327"/>
      <c r="H259" s="327"/>
      <c r="I259" s="327"/>
      <c r="J259" s="327"/>
      <c r="K259" s="327"/>
      <c r="L259" s="327"/>
      <c r="M259" s="327"/>
      <c r="N259" s="327"/>
      <c r="O259" s="327"/>
      <c r="P259" s="327"/>
      <c r="Q259" s="327"/>
      <c r="R259" s="327"/>
      <c r="S259" s="327"/>
      <c r="T259" s="327"/>
      <c r="U259" s="327"/>
      <c r="V259" s="327"/>
      <c r="W259" s="327"/>
      <c r="X259" s="327"/>
      <c r="Y259" s="327"/>
      <c r="Z259" s="327"/>
      <c r="AA259" s="327"/>
      <c r="AB259" s="327"/>
      <c r="AC259" s="327"/>
      <c r="AD259" s="327"/>
      <c r="AE259" s="327"/>
      <c r="AF259" s="327"/>
      <c r="AG259" s="327"/>
      <c r="AH259" s="327"/>
      <c r="AI259" s="327"/>
      <c r="AJ259" s="327"/>
      <c r="AK259" s="327"/>
      <c r="AL259" s="327"/>
      <c r="AM259" s="327"/>
      <c r="AN259" s="327"/>
      <c r="AO259" s="327">
        <v>1</v>
      </c>
      <c r="AP259" s="327"/>
      <c r="AQ259" s="327"/>
      <c r="AR259" s="327"/>
      <c r="AS259" s="327"/>
      <c r="AT259" s="327"/>
      <c r="AU259" s="327"/>
      <c r="AV259" s="327"/>
      <c r="AW259" s="327"/>
      <c r="AX259" s="327"/>
      <c r="AY259" s="327"/>
      <c r="AZ259" s="328">
        <v>1</v>
      </c>
    </row>
    <row r="260" spans="1:52">
      <c r="A260" s="315"/>
      <c r="B260" s="315"/>
      <c r="C260" s="318" t="s">
        <v>269</v>
      </c>
      <c r="D260" s="329"/>
      <c r="E260" s="330"/>
      <c r="F260" s="330"/>
      <c r="G260" s="330"/>
      <c r="H260" s="330"/>
      <c r="I260" s="330"/>
      <c r="J260" s="330"/>
      <c r="K260" s="330"/>
      <c r="L260" s="330"/>
      <c r="M260" s="330"/>
      <c r="N260" s="330"/>
      <c r="O260" s="330"/>
      <c r="P260" s="330"/>
      <c r="Q260" s="330"/>
      <c r="R260" s="330"/>
      <c r="S260" s="330"/>
      <c r="T260" s="330"/>
      <c r="U260" s="330"/>
      <c r="V260" s="330"/>
      <c r="W260" s="330"/>
      <c r="X260" s="330"/>
      <c r="Y260" s="330"/>
      <c r="Z260" s="330"/>
      <c r="AA260" s="330"/>
      <c r="AB260" s="330"/>
      <c r="AC260" s="330"/>
      <c r="AD260" s="330">
        <v>1</v>
      </c>
      <c r="AE260" s="330"/>
      <c r="AF260" s="330"/>
      <c r="AG260" s="330">
        <v>2</v>
      </c>
      <c r="AH260" s="330"/>
      <c r="AI260" s="330"/>
      <c r="AJ260" s="330"/>
      <c r="AK260" s="330"/>
      <c r="AL260" s="330"/>
      <c r="AM260" s="330"/>
      <c r="AN260" s="330"/>
      <c r="AO260" s="330"/>
      <c r="AP260" s="330"/>
      <c r="AQ260" s="330"/>
      <c r="AR260" s="330"/>
      <c r="AS260" s="330"/>
      <c r="AT260" s="330"/>
      <c r="AU260" s="330"/>
      <c r="AV260" s="330"/>
      <c r="AW260" s="330"/>
      <c r="AX260" s="330"/>
      <c r="AY260" s="330"/>
      <c r="AZ260" s="331">
        <v>3</v>
      </c>
    </row>
    <row r="261" spans="1:52">
      <c r="A261" s="315"/>
      <c r="B261" s="319" t="s">
        <v>861</v>
      </c>
      <c r="C261" s="320"/>
      <c r="D261" s="332"/>
      <c r="E261" s="333"/>
      <c r="F261" s="333"/>
      <c r="G261" s="333"/>
      <c r="H261" s="333"/>
      <c r="I261" s="333"/>
      <c r="J261" s="333"/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  <c r="AA261" s="333"/>
      <c r="AB261" s="333"/>
      <c r="AC261" s="333"/>
      <c r="AD261" s="333">
        <v>1</v>
      </c>
      <c r="AE261" s="333"/>
      <c r="AF261" s="333"/>
      <c r="AG261" s="333">
        <v>2</v>
      </c>
      <c r="AH261" s="333"/>
      <c r="AI261" s="333"/>
      <c r="AJ261" s="333"/>
      <c r="AK261" s="333"/>
      <c r="AL261" s="333"/>
      <c r="AM261" s="333"/>
      <c r="AN261" s="333"/>
      <c r="AO261" s="333">
        <v>1</v>
      </c>
      <c r="AP261" s="333"/>
      <c r="AQ261" s="333"/>
      <c r="AR261" s="333"/>
      <c r="AS261" s="333"/>
      <c r="AT261" s="333"/>
      <c r="AU261" s="333"/>
      <c r="AV261" s="333"/>
      <c r="AW261" s="333"/>
      <c r="AX261" s="333"/>
      <c r="AY261" s="333"/>
      <c r="AZ261" s="334">
        <v>4</v>
      </c>
    </row>
    <row r="262" spans="1:52">
      <c r="A262" s="339" t="s">
        <v>862</v>
      </c>
      <c r="B262" s="340"/>
      <c r="C262" s="340"/>
      <c r="D262" s="341"/>
      <c r="E262" s="342"/>
      <c r="F262" s="342"/>
      <c r="G262" s="342"/>
      <c r="H262" s="342"/>
      <c r="I262" s="342"/>
      <c r="J262" s="342"/>
      <c r="K262" s="342"/>
      <c r="L262" s="342"/>
      <c r="M262" s="342">
        <v>1</v>
      </c>
      <c r="N262" s="342"/>
      <c r="O262" s="342">
        <v>1</v>
      </c>
      <c r="P262" s="342"/>
      <c r="Q262" s="342">
        <v>2</v>
      </c>
      <c r="R262" s="342">
        <v>4</v>
      </c>
      <c r="S262" s="342">
        <v>1</v>
      </c>
      <c r="T262" s="342">
        <v>2</v>
      </c>
      <c r="U262" s="342">
        <v>1</v>
      </c>
      <c r="V262" s="342">
        <v>3</v>
      </c>
      <c r="W262" s="342">
        <v>3</v>
      </c>
      <c r="X262" s="342">
        <v>2</v>
      </c>
      <c r="Y262" s="342">
        <v>2</v>
      </c>
      <c r="Z262" s="342">
        <v>5</v>
      </c>
      <c r="AA262" s="342">
        <v>1</v>
      </c>
      <c r="AB262" s="342">
        <v>3</v>
      </c>
      <c r="AC262" s="342">
        <v>2</v>
      </c>
      <c r="AD262" s="342">
        <v>2</v>
      </c>
      <c r="AE262" s="342">
        <v>8</v>
      </c>
      <c r="AF262" s="342">
        <v>6</v>
      </c>
      <c r="AG262" s="342">
        <v>9</v>
      </c>
      <c r="AH262" s="342">
        <v>5</v>
      </c>
      <c r="AI262" s="342">
        <v>3</v>
      </c>
      <c r="AJ262" s="342">
        <v>4</v>
      </c>
      <c r="AK262" s="342">
        <v>3</v>
      </c>
      <c r="AL262" s="342">
        <v>8</v>
      </c>
      <c r="AM262" s="342">
        <v>11</v>
      </c>
      <c r="AN262" s="342">
        <v>6</v>
      </c>
      <c r="AO262" s="342">
        <v>3</v>
      </c>
      <c r="AP262" s="342">
        <v>3</v>
      </c>
      <c r="AQ262" s="342">
        <v>3</v>
      </c>
      <c r="AR262" s="342">
        <v>3</v>
      </c>
      <c r="AS262" s="342"/>
      <c r="AT262" s="342"/>
      <c r="AU262" s="342"/>
      <c r="AV262" s="342"/>
      <c r="AW262" s="342">
        <v>1</v>
      </c>
      <c r="AX262" s="342"/>
      <c r="AY262" s="342"/>
      <c r="AZ262" s="343">
        <v>111</v>
      </c>
    </row>
    <row r="263" spans="1:52">
      <c r="A263" s="305" t="s">
        <v>26</v>
      </c>
      <c r="B263" s="305" t="s">
        <v>26</v>
      </c>
      <c r="C263" s="305" t="s">
        <v>655</v>
      </c>
      <c r="D263" s="326"/>
      <c r="E263" s="327"/>
      <c r="F263" s="327"/>
      <c r="G263" s="327"/>
      <c r="H263" s="327"/>
      <c r="I263" s="327"/>
      <c r="J263" s="327"/>
      <c r="K263" s="327"/>
      <c r="L263" s="327"/>
      <c r="M263" s="327"/>
      <c r="N263" s="327"/>
      <c r="O263" s="327"/>
      <c r="P263" s="327"/>
      <c r="Q263" s="327"/>
      <c r="R263" s="327"/>
      <c r="S263" s="327"/>
      <c r="T263" s="327"/>
      <c r="U263" s="327"/>
      <c r="V263" s="327"/>
      <c r="W263" s="327"/>
      <c r="X263" s="327"/>
      <c r="Y263" s="327"/>
      <c r="Z263" s="327"/>
      <c r="AA263" s="327"/>
      <c r="AB263" s="327"/>
      <c r="AC263" s="327"/>
      <c r="AD263" s="327"/>
      <c r="AE263" s="327"/>
      <c r="AF263" s="327"/>
      <c r="AG263" s="327"/>
      <c r="AH263" s="327">
        <v>1</v>
      </c>
      <c r="AI263" s="327"/>
      <c r="AJ263" s="327"/>
      <c r="AK263" s="327"/>
      <c r="AL263" s="327"/>
      <c r="AM263" s="327"/>
      <c r="AN263" s="327"/>
      <c r="AO263" s="327"/>
      <c r="AP263" s="327"/>
      <c r="AQ263" s="327"/>
      <c r="AR263" s="327"/>
      <c r="AS263" s="327"/>
      <c r="AT263" s="327"/>
      <c r="AU263" s="327"/>
      <c r="AV263" s="327"/>
      <c r="AW263" s="327"/>
      <c r="AX263" s="327"/>
      <c r="AY263" s="327"/>
      <c r="AZ263" s="328">
        <v>1</v>
      </c>
    </row>
    <row r="264" spans="1:52">
      <c r="A264" s="315"/>
      <c r="B264" s="315"/>
      <c r="C264" s="318" t="s">
        <v>475</v>
      </c>
      <c r="D264" s="329"/>
      <c r="E264" s="330"/>
      <c r="F264" s="330"/>
      <c r="G264" s="330"/>
      <c r="H264" s="330"/>
      <c r="I264" s="330"/>
      <c r="J264" s="330"/>
      <c r="K264" s="330"/>
      <c r="L264" s="330"/>
      <c r="M264" s="330"/>
      <c r="N264" s="330"/>
      <c r="O264" s="330"/>
      <c r="P264" s="330"/>
      <c r="Q264" s="330"/>
      <c r="R264" s="330"/>
      <c r="S264" s="330"/>
      <c r="T264" s="330"/>
      <c r="U264" s="330"/>
      <c r="V264" s="330"/>
      <c r="W264" s="330">
        <v>1</v>
      </c>
      <c r="X264" s="330">
        <v>1</v>
      </c>
      <c r="Y264" s="330"/>
      <c r="Z264" s="330"/>
      <c r="AA264" s="330"/>
      <c r="AB264" s="330"/>
      <c r="AC264" s="330"/>
      <c r="AD264" s="330"/>
      <c r="AE264" s="330"/>
      <c r="AF264" s="330"/>
      <c r="AG264" s="330"/>
      <c r="AH264" s="330"/>
      <c r="AI264" s="330"/>
      <c r="AJ264" s="330"/>
      <c r="AK264" s="330"/>
      <c r="AL264" s="330"/>
      <c r="AM264" s="330"/>
      <c r="AN264" s="330"/>
      <c r="AO264" s="330"/>
      <c r="AP264" s="330"/>
      <c r="AQ264" s="330"/>
      <c r="AR264" s="330"/>
      <c r="AS264" s="330"/>
      <c r="AT264" s="330"/>
      <c r="AU264" s="330"/>
      <c r="AV264" s="330"/>
      <c r="AW264" s="330"/>
      <c r="AX264" s="330"/>
      <c r="AY264" s="330"/>
      <c r="AZ264" s="331">
        <v>2</v>
      </c>
    </row>
    <row r="265" spans="1:52">
      <c r="A265" s="315"/>
      <c r="B265" s="315"/>
      <c r="C265" s="318" t="s">
        <v>437</v>
      </c>
      <c r="D265" s="329"/>
      <c r="E265" s="330"/>
      <c r="F265" s="330"/>
      <c r="G265" s="330"/>
      <c r="H265" s="330"/>
      <c r="I265" s="330"/>
      <c r="J265" s="330"/>
      <c r="K265" s="330"/>
      <c r="L265" s="330"/>
      <c r="M265" s="330"/>
      <c r="N265" s="330"/>
      <c r="O265" s="330"/>
      <c r="P265" s="330"/>
      <c r="Q265" s="330"/>
      <c r="R265" s="330">
        <v>1</v>
      </c>
      <c r="S265" s="330"/>
      <c r="T265" s="330"/>
      <c r="U265" s="330"/>
      <c r="V265" s="330">
        <v>1</v>
      </c>
      <c r="W265" s="330">
        <v>3</v>
      </c>
      <c r="X265" s="330">
        <v>1</v>
      </c>
      <c r="Y265" s="330">
        <v>1</v>
      </c>
      <c r="Z265" s="330">
        <v>5</v>
      </c>
      <c r="AA265" s="330">
        <v>1</v>
      </c>
      <c r="AB265" s="330">
        <v>2</v>
      </c>
      <c r="AC265" s="330">
        <v>2</v>
      </c>
      <c r="AD265" s="330"/>
      <c r="AE265" s="330"/>
      <c r="AF265" s="330"/>
      <c r="AG265" s="330"/>
      <c r="AH265" s="330"/>
      <c r="AI265" s="330"/>
      <c r="AJ265" s="330"/>
      <c r="AK265" s="330"/>
      <c r="AL265" s="330"/>
      <c r="AM265" s="330"/>
      <c r="AN265" s="330"/>
      <c r="AO265" s="330"/>
      <c r="AP265" s="330"/>
      <c r="AQ265" s="330"/>
      <c r="AR265" s="330"/>
      <c r="AS265" s="330"/>
      <c r="AT265" s="330"/>
      <c r="AU265" s="330"/>
      <c r="AV265" s="330"/>
      <c r="AW265" s="330"/>
      <c r="AX265" s="330"/>
      <c r="AY265" s="330"/>
      <c r="AZ265" s="331">
        <v>17</v>
      </c>
    </row>
    <row r="266" spans="1:52">
      <c r="A266" s="315"/>
      <c r="B266" s="315"/>
      <c r="C266" s="318" t="s">
        <v>605</v>
      </c>
      <c r="D266" s="329"/>
      <c r="E266" s="330"/>
      <c r="F266" s="330"/>
      <c r="G266" s="330"/>
      <c r="H266" s="330"/>
      <c r="I266" s="330"/>
      <c r="J266" s="330"/>
      <c r="K266" s="330"/>
      <c r="L266" s="330"/>
      <c r="M266" s="330"/>
      <c r="N266" s="330"/>
      <c r="O266" s="330"/>
      <c r="P266" s="330"/>
      <c r="Q266" s="330"/>
      <c r="R266" s="330"/>
      <c r="S266" s="330"/>
      <c r="T266" s="330"/>
      <c r="U266" s="330"/>
      <c r="V266" s="330"/>
      <c r="W266" s="330"/>
      <c r="X266" s="330"/>
      <c r="Y266" s="330"/>
      <c r="Z266" s="330"/>
      <c r="AA266" s="330"/>
      <c r="AB266" s="330"/>
      <c r="AC266" s="330"/>
      <c r="AD266" s="330"/>
      <c r="AE266" s="330"/>
      <c r="AF266" s="330">
        <v>1</v>
      </c>
      <c r="AG266" s="330"/>
      <c r="AH266" s="330"/>
      <c r="AI266" s="330"/>
      <c r="AJ266" s="330"/>
      <c r="AK266" s="330"/>
      <c r="AL266" s="330"/>
      <c r="AM266" s="330"/>
      <c r="AN266" s="330"/>
      <c r="AO266" s="330"/>
      <c r="AP266" s="330"/>
      <c r="AQ266" s="330"/>
      <c r="AR266" s="330"/>
      <c r="AS266" s="330"/>
      <c r="AT266" s="330"/>
      <c r="AU266" s="330"/>
      <c r="AV266" s="330"/>
      <c r="AW266" s="330"/>
      <c r="AX266" s="330"/>
      <c r="AY266" s="330"/>
      <c r="AZ266" s="331">
        <v>1</v>
      </c>
    </row>
    <row r="267" spans="1:52">
      <c r="A267" s="315"/>
      <c r="B267" s="315"/>
      <c r="C267" s="318" t="s">
        <v>569</v>
      </c>
      <c r="D267" s="329"/>
      <c r="E267" s="330"/>
      <c r="F267" s="330"/>
      <c r="G267" s="330"/>
      <c r="H267" s="330"/>
      <c r="I267" s="330"/>
      <c r="J267" s="330"/>
      <c r="K267" s="330"/>
      <c r="L267" s="330"/>
      <c r="M267" s="330"/>
      <c r="N267" s="330"/>
      <c r="O267" s="330"/>
      <c r="P267" s="330"/>
      <c r="Q267" s="330"/>
      <c r="R267" s="330"/>
      <c r="S267" s="330"/>
      <c r="T267" s="330"/>
      <c r="U267" s="330"/>
      <c r="V267" s="330"/>
      <c r="W267" s="330"/>
      <c r="X267" s="330"/>
      <c r="Y267" s="330"/>
      <c r="Z267" s="330"/>
      <c r="AA267" s="330"/>
      <c r="AB267" s="330"/>
      <c r="AC267" s="330"/>
      <c r="AD267" s="330">
        <v>1</v>
      </c>
      <c r="AE267" s="330"/>
      <c r="AF267" s="330"/>
      <c r="AG267" s="330"/>
      <c r="AH267" s="330">
        <v>1</v>
      </c>
      <c r="AI267" s="330"/>
      <c r="AJ267" s="330"/>
      <c r="AK267" s="330"/>
      <c r="AL267" s="330">
        <v>1</v>
      </c>
      <c r="AM267" s="330">
        <v>2</v>
      </c>
      <c r="AN267" s="330"/>
      <c r="AO267" s="330"/>
      <c r="AP267" s="330"/>
      <c r="AQ267" s="330"/>
      <c r="AR267" s="330"/>
      <c r="AS267" s="330"/>
      <c r="AT267" s="330"/>
      <c r="AU267" s="330">
        <v>1</v>
      </c>
      <c r="AV267" s="330"/>
      <c r="AW267" s="330"/>
      <c r="AX267" s="330"/>
      <c r="AY267" s="330"/>
      <c r="AZ267" s="331">
        <v>6</v>
      </c>
    </row>
    <row r="268" spans="1:52">
      <c r="A268" s="315"/>
      <c r="B268" s="315"/>
      <c r="C268" s="318" t="s">
        <v>469</v>
      </c>
      <c r="D268" s="329"/>
      <c r="E268" s="330"/>
      <c r="F268" s="330"/>
      <c r="G268" s="330"/>
      <c r="H268" s="330"/>
      <c r="I268" s="330"/>
      <c r="J268" s="330"/>
      <c r="K268" s="330"/>
      <c r="L268" s="330"/>
      <c r="M268" s="330"/>
      <c r="N268" s="330"/>
      <c r="O268" s="330"/>
      <c r="P268" s="330"/>
      <c r="Q268" s="330"/>
      <c r="R268" s="330"/>
      <c r="S268" s="330"/>
      <c r="T268" s="330"/>
      <c r="U268" s="330"/>
      <c r="V268" s="330">
        <v>1</v>
      </c>
      <c r="W268" s="330"/>
      <c r="X268" s="330"/>
      <c r="Y268" s="330"/>
      <c r="Z268" s="330">
        <v>1</v>
      </c>
      <c r="AA268" s="330"/>
      <c r="AB268" s="330"/>
      <c r="AC268" s="330"/>
      <c r="AD268" s="330"/>
      <c r="AE268" s="330"/>
      <c r="AF268" s="330"/>
      <c r="AG268" s="330"/>
      <c r="AH268" s="330"/>
      <c r="AI268" s="330"/>
      <c r="AJ268" s="330"/>
      <c r="AK268" s="330"/>
      <c r="AL268" s="330"/>
      <c r="AM268" s="330"/>
      <c r="AN268" s="330"/>
      <c r="AO268" s="330"/>
      <c r="AP268" s="330"/>
      <c r="AQ268" s="330"/>
      <c r="AR268" s="330"/>
      <c r="AS268" s="330"/>
      <c r="AT268" s="330"/>
      <c r="AU268" s="330"/>
      <c r="AV268" s="330"/>
      <c r="AW268" s="330"/>
      <c r="AX268" s="330"/>
      <c r="AY268" s="330"/>
      <c r="AZ268" s="331">
        <v>2</v>
      </c>
    </row>
    <row r="269" spans="1:52">
      <c r="A269" s="315"/>
      <c r="B269" s="319" t="s">
        <v>863</v>
      </c>
      <c r="C269" s="320"/>
      <c r="D269" s="332"/>
      <c r="E269" s="333"/>
      <c r="F269" s="333"/>
      <c r="G269" s="333"/>
      <c r="H269" s="333"/>
      <c r="I269" s="333"/>
      <c r="J269" s="333"/>
      <c r="K269" s="333"/>
      <c r="L269" s="333"/>
      <c r="M269" s="333"/>
      <c r="N269" s="333"/>
      <c r="O269" s="333"/>
      <c r="P269" s="333"/>
      <c r="Q269" s="333"/>
      <c r="R269" s="333">
        <v>1</v>
      </c>
      <c r="S269" s="333"/>
      <c r="T269" s="333"/>
      <c r="U269" s="333"/>
      <c r="V269" s="333">
        <v>2</v>
      </c>
      <c r="W269" s="333">
        <v>4</v>
      </c>
      <c r="X269" s="333">
        <v>2</v>
      </c>
      <c r="Y269" s="333">
        <v>1</v>
      </c>
      <c r="Z269" s="333">
        <v>6</v>
      </c>
      <c r="AA269" s="333">
        <v>1</v>
      </c>
      <c r="AB269" s="333">
        <v>2</v>
      </c>
      <c r="AC269" s="333">
        <v>2</v>
      </c>
      <c r="AD269" s="333">
        <v>1</v>
      </c>
      <c r="AE269" s="333"/>
      <c r="AF269" s="333">
        <v>1</v>
      </c>
      <c r="AG269" s="333"/>
      <c r="AH269" s="333">
        <v>2</v>
      </c>
      <c r="AI269" s="333"/>
      <c r="AJ269" s="333"/>
      <c r="AK269" s="333"/>
      <c r="AL269" s="333">
        <v>1</v>
      </c>
      <c r="AM269" s="333">
        <v>2</v>
      </c>
      <c r="AN269" s="333"/>
      <c r="AO269" s="333"/>
      <c r="AP269" s="333"/>
      <c r="AQ269" s="333"/>
      <c r="AR269" s="333"/>
      <c r="AS269" s="333"/>
      <c r="AT269" s="333"/>
      <c r="AU269" s="333">
        <v>1</v>
      </c>
      <c r="AV269" s="333"/>
      <c r="AW269" s="333"/>
      <c r="AX269" s="333"/>
      <c r="AY269" s="333"/>
      <c r="AZ269" s="334">
        <v>29</v>
      </c>
    </row>
    <row r="270" spans="1:52">
      <c r="A270" s="315"/>
      <c r="B270" s="305" t="s">
        <v>264</v>
      </c>
      <c r="C270" s="305" t="s">
        <v>485</v>
      </c>
      <c r="D270" s="326"/>
      <c r="E270" s="327"/>
      <c r="F270" s="327"/>
      <c r="G270" s="327"/>
      <c r="H270" s="327"/>
      <c r="I270" s="327"/>
      <c r="J270" s="327"/>
      <c r="K270" s="327"/>
      <c r="L270" s="327"/>
      <c r="M270" s="327"/>
      <c r="N270" s="327"/>
      <c r="O270" s="327"/>
      <c r="P270" s="327"/>
      <c r="Q270" s="327"/>
      <c r="R270" s="327"/>
      <c r="S270" s="327"/>
      <c r="T270" s="327"/>
      <c r="U270" s="327"/>
      <c r="V270" s="327"/>
      <c r="W270" s="327">
        <v>1</v>
      </c>
      <c r="X270" s="327"/>
      <c r="Y270" s="327">
        <v>1</v>
      </c>
      <c r="Z270" s="327"/>
      <c r="AA270" s="327">
        <v>1</v>
      </c>
      <c r="AB270" s="327"/>
      <c r="AC270" s="327"/>
      <c r="AD270" s="327"/>
      <c r="AE270" s="327"/>
      <c r="AF270" s="327"/>
      <c r="AG270" s="327"/>
      <c r="AH270" s="327"/>
      <c r="AI270" s="327"/>
      <c r="AJ270" s="327"/>
      <c r="AK270" s="327"/>
      <c r="AL270" s="327"/>
      <c r="AM270" s="327"/>
      <c r="AN270" s="327"/>
      <c r="AO270" s="327"/>
      <c r="AP270" s="327"/>
      <c r="AQ270" s="327"/>
      <c r="AR270" s="327"/>
      <c r="AS270" s="327"/>
      <c r="AT270" s="327"/>
      <c r="AU270" s="327"/>
      <c r="AV270" s="327"/>
      <c r="AW270" s="327"/>
      <c r="AX270" s="327"/>
      <c r="AY270" s="327"/>
      <c r="AZ270" s="328">
        <v>3</v>
      </c>
    </row>
    <row r="271" spans="1:52">
      <c r="A271" s="315"/>
      <c r="B271" s="315"/>
      <c r="C271" s="318" t="s">
        <v>568</v>
      </c>
      <c r="D271" s="329"/>
      <c r="E271" s="330"/>
      <c r="F271" s="330"/>
      <c r="G271" s="330"/>
      <c r="H271" s="330"/>
      <c r="I271" s="330"/>
      <c r="J271" s="330"/>
      <c r="K271" s="330"/>
      <c r="L271" s="330"/>
      <c r="M271" s="330"/>
      <c r="N271" s="330"/>
      <c r="O271" s="330"/>
      <c r="P271" s="330"/>
      <c r="Q271" s="330"/>
      <c r="R271" s="330"/>
      <c r="S271" s="330"/>
      <c r="T271" s="330"/>
      <c r="U271" s="330"/>
      <c r="V271" s="330"/>
      <c r="W271" s="330"/>
      <c r="X271" s="330"/>
      <c r="Y271" s="330"/>
      <c r="Z271" s="330"/>
      <c r="AA271" s="330"/>
      <c r="AB271" s="330"/>
      <c r="AC271" s="330"/>
      <c r="AD271" s="330">
        <v>1</v>
      </c>
      <c r="AE271" s="330"/>
      <c r="AF271" s="330"/>
      <c r="AG271" s="330"/>
      <c r="AH271" s="330"/>
      <c r="AI271" s="330"/>
      <c r="AJ271" s="330"/>
      <c r="AK271" s="330"/>
      <c r="AL271" s="330"/>
      <c r="AM271" s="330"/>
      <c r="AN271" s="330"/>
      <c r="AO271" s="330"/>
      <c r="AP271" s="330"/>
      <c r="AQ271" s="330"/>
      <c r="AR271" s="330"/>
      <c r="AS271" s="330"/>
      <c r="AT271" s="330"/>
      <c r="AU271" s="330"/>
      <c r="AV271" s="330"/>
      <c r="AW271" s="330"/>
      <c r="AX271" s="330"/>
      <c r="AY271" s="330"/>
      <c r="AZ271" s="331">
        <v>1</v>
      </c>
    </row>
    <row r="272" spans="1:52">
      <c r="A272" s="315"/>
      <c r="B272" s="315"/>
      <c r="C272" s="318" t="s">
        <v>476</v>
      </c>
      <c r="D272" s="329"/>
      <c r="E272" s="330"/>
      <c r="F272" s="330"/>
      <c r="G272" s="330"/>
      <c r="H272" s="330"/>
      <c r="I272" s="330"/>
      <c r="J272" s="330"/>
      <c r="K272" s="330"/>
      <c r="L272" s="330"/>
      <c r="M272" s="330"/>
      <c r="N272" s="330"/>
      <c r="O272" s="330"/>
      <c r="P272" s="330"/>
      <c r="Q272" s="330"/>
      <c r="R272" s="330"/>
      <c r="S272" s="330"/>
      <c r="T272" s="330"/>
      <c r="U272" s="330"/>
      <c r="V272" s="330"/>
      <c r="W272" s="330">
        <v>1</v>
      </c>
      <c r="X272" s="330">
        <v>1</v>
      </c>
      <c r="Y272" s="330">
        <v>4</v>
      </c>
      <c r="Z272" s="330"/>
      <c r="AA272" s="330">
        <v>3</v>
      </c>
      <c r="AB272" s="330">
        <v>2</v>
      </c>
      <c r="AC272" s="330">
        <v>3</v>
      </c>
      <c r="AD272" s="330">
        <v>4</v>
      </c>
      <c r="AE272" s="330"/>
      <c r="AF272" s="330">
        <v>1</v>
      </c>
      <c r="AG272" s="330">
        <v>1</v>
      </c>
      <c r="AH272" s="330">
        <v>2</v>
      </c>
      <c r="AI272" s="330"/>
      <c r="AJ272" s="330"/>
      <c r="AK272" s="330"/>
      <c r="AL272" s="330"/>
      <c r="AM272" s="330"/>
      <c r="AN272" s="330"/>
      <c r="AO272" s="330"/>
      <c r="AP272" s="330"/>
      <c r="AQ272" s="330"/>
      <c r="AR272" s="330"/>
      <c r="AS272" s="330"/>
      <c r="AT272" s="330"/>
      <c r="AU272" s="330"/>
      <c r="AV272" s="330"/>
      <c r="AW272" s="330"/>
      <c r="AX272" s="330"/>
      <c r="AY272" s="330"/>
      <c r="AZ272" s="331">
        <v>22</v>
      </c>
    </row>
    <row r="273" spans="1:52">
      <c r="A273" s="315"/>
      <c r="B273" s="319" t="s">
        <v>864</v>
      </c>
      <c r="C273" s="320"/>
      <c r="D273" s="332"/>
      <c r="E273" s="333"/>
      <c r="F273" s="333"/>
      <c r="G273" s="333"/>
      <c r="H273" s="333"/>
      <c r="I273" s="333"/>
      <c r="J273" s="333"/>
      <c r="K273" s="333"/>
      <c r="L273" s="333"/>
      <c r="M273" s="333"/>
      <c r="N273" s="333"/>
      <c r="O273" s="333"/>
      <c r="P273" s="333"/>
      <c r="Q273" s="333"/>
      <c r="R273" s="333"/>
      <c r="S273" s="333"/>
      <c r="T273" s="333"/>
      <c r="U273" s="333"/>
      <c r="V273" s="333"/>
      <c r="W273" s="333">
        <v>2</v>
      </c>
      <c r="X273" s="333">
        <v>1</v>
      </c>
      <c r="Y273" s="333">
        <v>5</v>
      </c>
      <c r="Z273" s="333"/>
      <c r="AA273" s="333">
        <v>4</v>
      </c>
      <c r="AB273" s="333">
        <v>2</v>
      </c>
      <c r="AC273" s="333">
        <v>3</v>
      </c>
      <c r="AD273" s="333">
        <v>5</v>
      </c>
      <c r="AE273" s="333"/>
      <c r="AF273" s="333">
        <v>1</v>
      </c>
      <c r="AG273" s="333">
        <v>1</v>
      </c>
      <c r="AH273" s="333">
        <v>2</v>
      </c>
      <c r="AI273" s="333"/>
      <c r="AJ273" s="333"/>
      <c r="AK273" s="333"/>
      <c r="AL273" s="333"/>
      <c r="AM273" s="333"/>
      <c r="AN273" s="333"/>
      <c r="AO273" s="333"/>
      <c r="AP273" s="333"/>
      <c r="AQ273" s="333"/>
      <c r="AR273" s="333"/>
      <c r="AS273" s="333"/>
      <c r="AT273" s="333"/>
      <c r="AU273" s="333"/>
      <c r="AV273" s="333"/>
      <c r="AW273" s="333"/>
      <c r="AX273" s="333"/>
      <c r="AY273" s="333"/>
      <c r="AZ273" s="334">
        <v>26</v>
      </c>
    </row>
    <row r="274" spans="1:52">
      <c r="A274" s="315"/>
      <c r="B274" s="305" t="s">
        <v>261</v>
      </c>
      <c r="C274" s="305" t="s">
        <v>460</v>
      </c>
      <c r="D274" s="326"/>
      <c r="E274" s="327"/>
      <c r="F274" s="327"/>
      <c r="G274" s="327"/>
      <c r="H274" s="327"/>
      <c r="I274" s="327"/>
      <c r="J274" s="327"/>
      <c r="K274" s="327"/>
      <c r="L274" s="327"/>
      <c r="M274" s="327"/>
      <c r="N274" s="327"/>
      <c r="O274" s="327"/>
      <c r="P274" s="327"/>
      <c r="Q274" s="327"/>
      <c r="R274" s="327"/>
      <c r="S274" s="327"/>
      <c r="T274" s="327"/>
      <c r="U274" s="327">
        <v>7</v>
      </c>
      <c r="V274" s="327"/>
      <c r="W274" s="327"/>
      <c r="X274" s="327">
        <v>1</v>
      </c>
      <c r="Y274" s="327"/>
      <c r="Z274" s="327">
        <v>2</v>
      </c>
      <c r="AA274" s="327">
        <v>1</v>
      </c>
      <c r="AB274" s="327"/>
      <c r="AC274" s="327"/>
      <c r="AD274" s="327"/>
      <c r="AE274" s="327"/>
      <c r="AF274" s="327"/>
      <c r="AG274" s="327"/>
      <c r="AH274" s="327"/>
      <c r="AI274" s="327"/>
      <c r="AJ274" s="327"/>
      <c r="AK274" s="327"/>
      <c r="AL274" s="327"/>
      <c r="AM274" s="327"/>
      <c r="AN274" s="327"/>
      <c r="AO274" s="327"/>
      <c r="AP274" s="327"/>
      <c r="AQ274" s="327"/>
      <c r="AR274" s="327"/>
      <c r="AS274" s="327"/>
      <c r="AT274" s="327"/>
      <c r="AU274" s="327"/>
      <c r="AV274" s="327"/>
      <c r="AW274" s="327"/>
      <c r="AX274" s="327"/>
      <c r="AY274" s="327"/>
      <c r="AZ274" s="328">
        <v>11</v>
      </c>
    </row>
    <row r="275" spans="1:52">
      <c r="A275" s="315"/>
      <c r="B275" s="315"/>
      <c r="C275" s="318" t="s">
        <v>468</v>
      </c>
      <c r="D275" s="329"/>
      <c r="E275" s="330"/>
      <c r="F275" s="330"/>
      <c r="G275" s="330"/>
      <c r="H275" s="330"/>
      <c r="I275" s="330"/>
      <c r="J275" s="330"/>
      <c r="K275" s="330"/>
      <c r="L275" s="330"/>
      <c r="M275" s="330"/>
      <c r="N275" s="330"/>
      <c r="O275" s="330"/>
      <c r="P275" s="330"/>
      <c r="Q275" s="330"/>
      <c r="R275" s="330"/>
      <c r="S275" s="330"/>
      <c r="T275" s="330"/>
      <c r="U275" s="330"/>
      <c r="V275" s="330">
        <v>1</v>
      </c>
      <c r="W275" s="330"/>
      <c r="X275" s="330"/>
      <c r="Y275" s="330"/>
      <c r="Z275" s="330"/>
      <c r="AA275" s="330"/>
      <c r="AB275" s="330"/>
      <c r="AC275" s="330"/>
      <c r="AD275" s="330"/>
      <c r="AE275" s="330"/>
      <c r="AF275" s="330"/>
      <c r="AG275" s="330"/>
      <c r="AH275" s="330"/>
      <c r="AI275" s="330"/>
      <c r="AJ275" s="330"/>
      <c r="AK275" s="330"/>
      <c r="AL275" s="330"/>
      <c r="AM275" s="330"/>
      <c r="AN275" s="330"/>
      <c r="AO275" s="330"/>
      <c r="AP275" s="330"/>
      <c r="AQ275" s="330"/>
      <c r="AR275" s="330"/>
      <c r="AS275" s="330"/>
      <c r="AT275" s="330"/>
      <c r="AU275" s="330"/>
      <c r="AV275" s="330"/>
      <c r="AW275" s="330"/>
      <c r="AX275" s="330"/>
      <c r="AY275" s="330"/>
      <c r="AZ275" s="331">
        <v>1</v>
      </c>
    </row>
    <row r="276" spans="1:52">
      <c r="A276" s="315"/>
      <c r="B276" s="319" t="s">
        <v>865</v>
      </c>
      <c r="C276" s="320"/>
      <c r="D276" s="332"/>
      <c r="E276" s="333"/>
      <c r="F276" s="333"/>
      <c r="G276" s="333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>
        <v>7</v>
      </c>
      <c r="V276" s="333">
        <v>1</v>
      </c>
      <c r="W276" s="333"/>
      <c r="X276" s="333">
        <v>1</v>
      </c>
      <c r="Y276" s="333"/>
      <c r="Z276" s="333">
        <v>2</v>
      </c>
      <c r="AA276" s="333">
        <v>1</v>
      </c>
      <c r="AB276" s="333"/>
      <c r="AC276" s="333"/>
      <c r="AD276" s="333"/>
      <c r="AE276" s="333"/>
      <c r="AF276" s="333"/>
      <c r="AG276" s="333"/>
      <c r="AH276" s="333"/>
      <c r="AI276" s="333"/>
      <c r="AJ276" s="333"/>
      <c r="AK276" s="333"/>
      <c r="AL276" s="333"/>
      <c r="AM276" s="333"/>
      <c r="AN276" s="333"/>
      <c r="AO276" s="333"/>
      <c r="AP276" s="333"/>
      <c r="AQ276" s="333"/>
      <c r="AR276" s="333"/>
      <c r="AS276" s="333"/>
      <c r="AT276" s="333"/>
      <c r="AU276" s="333"/>
      <c r="AV276" s="333"/>
      <c r="AW276" s="333"/>
      <c r="AX276" s="333"/>
      <c r="AY276" s="333"/>
      <c r="AZ276" s="334">
        <v>12</v>
      </c>
    </row>
    <row r="277" spans="1:52">
      <c r="A277" s="315"/>
      <c r="B277" s="305" t="s">
        <v>34</v>
      </c>
      <c r="C277" s="305" t="s">
        <v>446</v>
      </c>
      <c r="D277" s="326"/>
      <c r="E277" s="327"/>
      <c r="F277" s="327"/>
      <c r="G277" s="327"/>
      <c r="H277" s="327"/>
      <c r="I277" s="327"/>
      <c r="J277" s="327"/>
      <c r="K277" s="327"/>
      <c r="L277" s="327"/>
      <c r="M277" s="327"/>
      <c r="N277" s="327"/>
      <c r="O277" s="327"/>
      <c r="P277" s="327"/>
      <c r="Q277" s="327"/>
      <c r="R277" s="327"/>
      <c r="S277" s="327"/>
      <c r="T277" s="327">
        <v>1</v>
      </c>
      <c r="U277" s="327"/>
      <c r="V277" s="327">
        <v>1</v>
      </c>
      <c r="W277" s="327"/>
      <c r="X277" s="327">
        <v>2</v>
      </c>
      <c r="Y277" s="327">
        <v>1</v>
      </c>
      <c r="Z277" s="327"/>
      <c r="AA277" s="327"/>
      <c r="AB277" s="327">
        <v>1</v>
      </c>
      <c r="AC277" s="327"/>
      <c r="AD277" s="327"/>
      <c r="AE277" s="327"/>
      <c r="AF277" s="327"/>
      <c r="AG277" s="327"/>
      <c r="AH277" s="327"/>
      <c r="AI277" s="327"/>
      <c r="AJ277" s="327"/>
      <c r="AK277" s="327"/>
      <c r="AL277" s="327"/>
      <c r="AM277" s="327"/>
      <c r="AN277" s="327"/>
      <c r="AO277" s="327"/>
      <c r="AP277" s="327"/>
      <c r="AQ277" s="327"/>
      <c r="AR277" s="327"/>
      <c r="AS277" s="327"/>
      <c r="AT277" s="327"/>
      <c r="AU277" s="327"/>
      <c r="AV277" s="327"/>
      <c r="AW277" s="327"/>
      <c r="AX277" s="327"/>
      <c r="AY277" s="327"/>
      <c r="AZ277" s="328">
        <v>6</v>
      </c>
    </row>
    <row r="278" spans="1:52">
      <c r="A278" s="315"/>
      <c r="B278" s="315"/>
      <c r="C278" s="318" t="s">
        <v>564</v>
      </c>
      <c r="D278" s="329"/>
      <c r="E278" s="330"/>
      <c r="F278" s="330"/>
      <c r="G278" s="330"/>
      <c r="H278" s="330"/>
      <c r="I278" s="330"/>
      <c r="J278" s="330"/>
      <c r="K278" s="330"/>
      <c r="L278" s="330"/>
      <c r="M278" s="330"/>
      <c r="N278" s="330"/>
      <c r="O278" s="330"/>
      <c r="P278" s="330"/>
      <c r="Q278" s="330"/>
      <c r="R278" s="330"/>
      <c r="S278" s="330"/>
      <c r="T278" s="330"/>
      <c r="U278" s="330"/>
      <c r="V278" s="330"/>
      <c r="W278" s="330"/>
      <c r="X278" s="330"/>
      <c r="Y278" s="330">
        <v>1</v>
      </c>
      <c r="Z278" s="330"/>
      <c r="AA278" s="330"/>
      <c r="AB278" s="330"/>
      <c r="AC278" s="330"/>
      <c r="AD278" s="330"/>
      <c r="AE278" s="330"/>
      <c r="AF278" s="330"/>
      <c r="AG278" s="330"/>
      <c r="AH278" s="330"/>
      <c r="AI278" s="330"/>
      <c r="AJ278" s="330"/>
      <c r="AK278" s="330"/>
      <c r="AL278" s="330"/>
      <c r="AM278" s="330"/>
      <c r="AN278" s="330"/>
      <c r="AO278" s="330"/>
      <c r="AP278" s="330"/>
      <c r="AQ278" s="330"/>
      <c r="AR278" s="330"/>
      <c r="AS278" s="330"/>
      <c r="AT278" s="330"/>
      <c r="AU278" s="330"/>
      <c r="AV278" s="330"/>
      <c r="AW278" s="330"/>
      <c r="AX278" s="330"/>
      <c r="AY278" s="330"/>
      <c r="AZ278" s="331">
        <v>1</v>
      </c>
    </row>
    <row r="279" spans="1:52">
      <c r="A279" s="315"/>
      <c r="B279" s="319" t="s">
        <v>866</v>
      </c>
      <c r="C279" s="320"/>
      <c r="D279" s="332"/>
      <c r="E279" s="333"/>
      <c r="F279" s="333"/>
      <c r="G279" s="333"/>
      <c r="H279" s="333"/>
      <c r="I279" s="333"/>
      <c r="J279" s="333"/>
      <c r="K279" s="333"/>
      <c r="L279" s="333"/>
      <c r="M279" s="333"/>
      <c r="N279" s="333"/>
      <c r="O279" s="333"/>
      <c r="P279" s="333"/>
      <c r="Q279" s="333"/>
      <c r="R279" s="333"/>
      <c r="S279" s="333"/>
      <c r="T279" s="333">
        <v>1</v>
      </c>
      <c r="U279" s="333"/>
      <c r="V279" s="333">
        <v>1</v>
      </c>
      <c r="W279" s="333"/>
      <c r="X279" s="333">
        <v>2</v>
      </c>
      <c r="Y279" s="333">
        <v>2</v>
      </c>
      <c r="Z279" s="333"/>
      <c r="AA279" s="333"/>
      <c r="AB279" s="333">
        <v>1</v>
      </c>
      <c r="AC279" s="333"/>
      <c r="AD279" s="333"/>
      <c r="AE279" s="333"/>
      <c r="AF279" s="333"/>
      <c r="AG279" s="333"/>
      <c r="AH279" s="333"/>
      <c r="AI279" s="333"/>
      <c r="AJ279" s="333"/>
      <c r="AK279" s="333"/>
      <c r="AL279" s="333"/>
      <c r="AM279" s="333"/>
      <c r="AN279" s="333"/>
      <c r="AO279" s="333"/>
      <c r="AP279" s="333"/>
      <c r="AQ279" s="333"/>
      <c r="AR279" s="333"/>
      <c r="AS279" s="333"/>
      <c r="AT279" s="333"/>
      <c r="AU279" s="333"/>
      <c r="AV279" s="333"/>
      <c r="AW279" s="333"/>
      <c r="AX279" s="333"/>
      <c r="AY279" s="333"/>
      <c r="AZ279" s="334">
        <v>7</v>
      </c>
    </row>
    <row r="280" spans="1:52">
      <c r="A280" s="315"/>
      <c r="B280" s="305" t="s">
        <v>268</v>
      </c>
      <c r="C280" s="305" t="s">
        <v>268</v>
      </c>
      <c r="D280" s="326"/>
      <c r="E280" s="327"/>
      <c r="F280" s="327"/>
      <c r="G280" s="327"/>
      <c r="H280" s="327"/>
      <c r="I280" s="327"/>
      <c r="J280" s="327"/>
      <c r="K280" s="327"/>
      <c r="L280" s="327"/>
      <c r="M280" s="327"/>
      <c r="N280" s="327"/>
      <c r="O280" s="327"/>
      <c r="P280" s="327"/>
      <c r="Q280" s="327"/>
      <c r="R280" s="327"/>
      <c r="S280" s="327"/>
      <c r="T280" s="327">
        <v>1</v>
      </c>
      <c r="U280" s="327">
        <v>1</v>
      </c>
      <c r="V280" s="327">
        <v>1</v>
      </c>
      <c r="W280" s="327"/>
      <c r="X280" s="327"/>
      <c r="Y280" s="327"/>
      <c r="Z280" s="327"/>
      <c r="AA280" s="327"/>
      <c r="AB280" s="327"/>
      <c r="AC280" s="327"/>
      <c r="AD280" s="327"/>
      <c r="AE280" s="327"/>
      <c r="AF280" s="327"/>
      <c r="AG280" s="327"/>
      <c r="AH280" s="327"/>
      <c r="AI280" s="327"/>
      <c r="AJ280" s="327"/>
      <c r="AK280" s="327"/>
      <c r="AL280" s="327"/>
      <c r="AM280" s="327">
        <v>1</v>
      </c>
      <c r="AN280" s="327"/>
      <c r="AO280" s="327">
        <v>1</v>
      </c>
      <c r="AP280" s="327"/>
      <c r="AQ280" s="327"/>
      <c r="AR280" s="327"/>
      <c r="AS280" s="327"/>
      <c r="AT280" s="327"/>
      <c r="AU280" s="327"/>
      <c r="AV280" s="327"/>
      <c r="AW280" s="327"/>
      <c r="AX280" s="327"/>
      <c r="AY280" s="327"/>
      <c r="AZ280" s="328">
        <v>5</v>
      </c>
    </row>
    <row r="281" spans="1:52">
      <c r="A281" s="315"/>
      <c r="B281" s="319" t="s">
        <v>867</v>
      </c>
      <c r="C281" s="320"/>
      <c r="D281" s="332"/>
      <c r="E281" s="333"/>
      <c r="F281" s="333"/>
      <c r="G281" s="333"/>
      <c r="H281" s="333"/>
      <c r="I281" s="333"/>
      <c r="J281" s="333"/>
      <c r="K281" s="333"/>
      <c r="L281" s="333"/>
      <c r="M281" s="333"/>
      <c r="N281" s="333"/>
      <c r="O281" s="333"/>
      <c r="P281" s="333"/>
      <c r="Q281" s="333"/>
      <c r="R281" s="333"/>
      <c r="S281" s="333"/>
      <c r="T281" s="333">
        <v>1</v>
      </c>
      <c r="U281" s="333">
        <v>1</v>
      </c>
      <c r="V281" s="333">
        <v>1</v>
      </c>
      <c r="W281" s="333"/>
      <c r="X281" s="333"/>
      <c r="Y281" s="333"/>
      <c r="Z281" s="333"/>
      <c r="AA281" s="333"/>
      <c r="AB281" s="333"/>
      <c r="AC281" s="333"/>
      <c r="AD281" s="333"/>
      <c r="AE281" s="333"/>
      <c r="AF281" s="333"/>
      <c r="AG281" s="333"/>
      <c r="AH281" s="333"/>
      <c r="AI281" s="333"/>
      <c r="AJ281" s="333"/>
      <c r="AK281" s="333"/>
      <c r="AL281" s="333"/>
      <c r="AM281" s="333">
        <v>1</v>
      </c>
      <c r="AN281" s="333"/>
      <c r="AO281" s="333">
        <v>1</v>
      </c>
      <c r="AP281" s="333"/>
      <c r="AQ281" s="333"/>
      <c r="AR281" s="333"/>
      <c r="AS281" s="333"/>
      <c r="AT281" s="333"/>
      <c r="AU281" s="333"/>
      <c r="AV281" s="333"/>
      <c r="AW281" s="333"/>
      <c r="AX281" s="333"/>
      <c r="AY281" s="333"/>
      <c r="AZ281" s="334">
        <v>5</v>
      </c>
    </row>
    <row r="282" spans="1:52">
      <c r="A282" s="315"/>
      <c r="B282" s="305" t="s">
        <v>263</v>
      </c>
      <c r="C282" s="305" t="s">
        <v>613</v>
      </c>
      <c r="D282" s="326"/>
      <c r="E282" s="327"/>
      <c r="F282" s="327"/>
      <c r="G282" s="327"/>
      <c r="H282" s="327"/>
      <c r="I282" s="327"/>
      <c r="J282" s="327"/>
      <c r="K282" s="327"/>
      <c r="L282" s="327"/>
      <c r="M282" s="327"/>
      <c r="N282" s="327"/>
      <c r="O282" s="327"/>
      <c r="P282" s="327"/>
      <c r="Q282" s="327"/>
      <c r="R282" s="327"/>
      <c r="S282" s="327"/>
      <c r="T282" s="327"/>
      <c r="U282" s="327"/>
      <c r="V282" s="327"/>
      <c r="W282" s="327"/>
      <c r="X282" s="327"/>
      <c r="Y282" s="327"/>
      <c r="Z282" s="327"/>
      <c r="AA282" s="327"/>
      <c r="AB282" s="327"/>
      <c r="AC282" s="327"/>
      <c r="AD282" s="327"/>
      <c r="AE282" s="327"/>
      <c r="AF282" s="327">
        <v>2</v>
      </c>
      <c r="AG282" s="327">
        <v>1</v>
      </c>
      <c r="AH282" s="327"/>
      <c r="AI282" s="327"/>
      <c r="AJ282" s="327"/>
      <c r="AK282" s="327"/>
      <c r="AL282" s="327"/>
      <c r="AM282" s="327"/>
      <c r="AN282" s="327"/>
      <c r="AO282" s="327"/>
      <c r="AP282" s="327"/>
      <c r="AQ282" s="327"/>
      <c r="AR282" s="327"/>
      <c r="AS282" s="327"/>
      <c r="AT282" s="327"/>
      <c r="AU282" s="327"/>
      <c r="AV282" s="327"/>
      <c r="AW282" s="327"/>
      <c r="AX282" s="327"/>
      <c r="AY282" s="327"/>
      <c r="AZ282" s="328">
        <v>3</v>
      </c>
    </row>
    <row r="283" spans="1:52">
      <c r="A283" s="315"/>
      <c r="B283" s="319" t="s">
        <v>868</v>
      </c>
      <c r="C283" s="320"/>
      <c r="D283" s="332"/>
      <c r="E283" s="333"/>
      <c r="F283" s="333"/>
      <c r="G283" s="333"/>
      <c r="H283" s="333"/>
      <c r="I283" s="333"/>
      <c r="J283" s="333"/>
      <c r="K283" s="333"/>
      <c r="L283" s="333"/>
      <c r="M283" s="333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  <c r="AA283" s="333"/>
      <c r="AB283" s="333"/>
      <c r="AC283" s="333"/>
      <c r="AD283" s="333"/>
      <c r="AE283" s="333"/>
      <c r="AF283" s="333">
        <v>2</v>
      </c>
      <c r="AG283" s="333">
        <v>1</v>
      </c>
      <c r="AH283" s="333"/>
      <c r="AI283" s="333"/>
      <c r="AJ283" s="333"/>
      <c r="AK283" s="333"/>
      <c r="AL283" s="333"/>
      <c r="AM283" s="333"/>
      <c r="AN283" s="333"/>
      <c r="AO283" s="333"/>
      <c r="AP283" s="333"/>
      <c r="AQ283" s="333"/>
      <c r="AR283" s="333"/>
      <c r="AS283" s="333"/>
      <c r="AT283" s="333"/>
      <c r="AU283" s="333"/>
      <c r="AV283" s="333"/>
      <c r="AW283" s="333"/>
      <c r="AX283" s="333"/>
      <c r="AY283" s="333"/>
      <c r="AZ283" s="334">
        <v>3</v>
      </c>
    </row>
    <row r="284" spans="1:52">
      <c r="A284" s="315"/>
      <c r="B284" s="305" t="s">
        <v>267</v>
      </c>
      <c r="C284" s="305" t="s">
        <v>502</v>
      </c>
      <c r="D284" s="326"/>
      <c r="E284" s="327"/>
      <c r="F284" s="327"/>
      <c r="G284" s="327"/>
      <c r="H284" s="327"/>
      <c r="I284" s="327"/>
      <c r="J284" s="327"/>
      <c r="K284" s="327"/>
      <c r="L284" s="327"/>
      <c r="M284" s="327"/>
      <c r="N284" s="327"/>
      <c r="O284" s="327"/>
      <c r="P284" s="327"/>
      <c r="Q284" s="327"/>
      <c r="R284" s="327"/>
      <c r="S284" s="327"/>
      <c r="T284" s="327"/>
      <c r="U284" s="327"/>
      <c r="V284" s="327"/>
      <c r="W284" s="327">
        <v>1</v>
      </c>
      <c r="X284" s="327"/>
      <c r="Y284" s="327"/>
      <c r="Z284" s="327"/>
      <c r="AA284" s="327"/>
      <c r="AB284" s="327"/>
      <c r="AC284" s="327"/>
      <c r="AD284" s="327"/>
      <c r="AE284" s="327"/>
      <c r="AF284" s="327"/>
      <c r="AG284" s="327"/>
      <c r="AH284" s="327"/>
      <c r="AI284" s="327"/>
      <c r="AJ284" s="327"/>
      <c r="AK284" s="327"/>
      <c r="AL284" s="327"/>
      <c r="AM284" s="327"/>
      <c r="AN284" s="327"/>
      <c r="AO284" s="327"/>
      <c r="AP284" s="327"/>
      <c r="AQ284" s="327"/>
      <c r="AR284" s="327"/>
      <c r="AS284" s="327"/>
      <c r="AT284" s="327"/>
      <c r="AU284" s="327"/>
      <c r="AV284" s="327"/>
      <c r="AW284" s="327"/>
      <c r="AX284" s="327"/>
      <c r="AY284" s="327"/>
      <c r="AZ284" s="328">
        <v>1</v>
      </c>
    </row>
    <row r="285" spans="1:52">
      <c r="A285" s="315"/>
      <c r="B285" s="315"/>
      <c r="C285" s="318" t="s">
        <v>745</v>
      </c>
      <c r="D285" s="329"/>
      <c r="E285" s="330"/>
      <c r="F285" s="330"/>
      <c r="G285" s="330"/>
      <c r="H285" s="330"/>
      <c r="I285" s="330"/>
      <c r="J285" s="330"/>
      <c r="K285" s="330"/>
      <c r="L285" s="330"/>
      <c r="M285" s="330"/>
      <c r="N285" s="330"/>
      <c r="O285" s="330"/>
      <c r="P285" s="330"/>
      <c r="Q285" s="330"/>
      <c r="R285" s="330"/>
      <c r="S285" s="330"/>
      <c r="T285" s="330"/>
      <c r="U285" s="330"/>
      <c r="V285" s="330"/>
      <c r="W285" s="330"/>
      <c r="X285" s="330"/>
      <c r="Y285" s="330"/>
      <c r="Z285" s="330"/>
      <c r="AA285" s="330"/>
      <c r="AB285" s="330"/>
      <c r="AC285" s="330"/>
      <c r="AD285" s="330"/>
      <c r="AE285" s="330"/>
      <c r="AF285" s="330"/>
      <c r="AG285" s="330"/>
      <c r="AH285" s="330"/>
      <c r="AI285" s="330"/>
      <c r="AJ285" s="330"/>
      <c r="AK285" s="330"/>
      <c r="AL285" s="330"/>
      <c r="AM285" s="330">
        <v>1</v>
      </c>
      <c r="AN285" s="330"/>
      <c r="AO285" s="330"/>
      <c r="AP285" s="330"/>
      <c r="AQ285" s="330"/>
      <c r="AR285" s="330"/>
      <c r="AS285" s="330"/>
      <c r="AT285" s="330"/>
      <c r="AU285" s="330"/>
      <c r="AV285" s="330"/>
      <c r="AW285" s="330"/>
      <c r="AX285" s="330"/>
      <c r="AY285" s="330"/>
      <c r="AZ285" s="331">
        <v>1</v>
      </c>
    </row>
    <row r="286" spans="1:52">
      <c r="A286" s="315"/>
      <c r="B286" s="319" t="s">
        <v>869</v>
      </c>
      <c r="C286" s="320"/>
      <c r="D286" s="332"/>
      <c r="E286" s="333"/>
      <c r="F286" s="333"/>
      <c r="G286" s="333"/>
      <c r="H286" s="333"/>
      <c r="I286" s="333"/>
      <c r="J286" s="333"/>
      <c r="K286" s="333"/>
      <c r="L286" s="333"/>
      <c r="M286" s="333"/>
      <c r="N286" s="333"/>
      <c r="O286" s="333"/>
      <c r="P286" s="333"/>
      <c r="Q286" s="333"/>
      <c r="R286" s="333"/>
      <c r="S286" s="333"/>
      <c r="T286" s="333"/>
      <c r="U286" s="333"/>
      <c r="V286" s="333"/>
      <c r="W286" s="333">
        <v>1</v>
      </c>
      <c r="X286" s="333"/>
      <c r="Y286" s="333"/>
      <c r="Z286" s="333"/>
      <c r="AA286" s="333"/>
      <c r="AB286" s="333"/>
      <c r="AC286" s="333"/>
      <c r="AD286" s="333"/>
      <c r="AE286" s="333"/>
      <c r="AF286" s="333"/>
      <c r="AG286" s="333"/>
      <c r="AH286" s="333"/>
      <c r="AI286" s="333"/>
      <c r="AJ286" s="333"/>
      <c r="AK286" s="333"/>
      <c r="AL286" s="333"/>
      <c r="AM286" s="333">
        <v>1</v>
      </c>
      <c r="AN286" s="333"/>
      <c r="AO286" s="333"/>
      <c r="AP286" s="333"/>
      <c r="AQ286" s="333"/>
      <c r="AR286" s="333"/>
      <c r="AS286" s="333"/>
      <c r="AT286" s="333"/>
      <c r="AU286" s="333"/>
      <c r="AV286" s="333"/>
      <c r="AW286" s="333"/>
      <c r="AX286" s="333"/>
      <c r="AY286" s="333"/>
      <c r="AZ286" s="334">
        <v>2</v>
      </c>
    </row>
    <row r="287" spans="1:52">
      <c r="A287" s="315"/>
      <c r="B287" s="305" t="s">
        <v>262</v>
      </c>
      <c r="C287" s="305" t="s">
        <v>523</v>
      </c>
      <c r="D287" s="326"/>
      <c r="E287" s="327"/>
      <c r="F287" s="327"/>
      <c r="G287" s="327"/>
      <c r="H287" s="327"/>
      <c r="I287" s="327"/>
      <c r="J287" s="327"/>
      <c r="K287" s="327"/>
      <c r="L287" s="327"/>
      <c r="M287" s="327"/>
      <c r="N287" s="327"/>
      <c r="O287" s="327"/>
      <c r="P287" s="327"/>
      <c r="Q287" s="327"/>
      <c r="R287" s="327"/>
      <c r="S287" s="327"/>
      <c r="T287" s="327"/>
      <c r="U287" s="327"/>
      <c r="V287" s="327"/>
      <c r="W287" s="327"/>
      <c r="X287" s="327"/>
      <c r="Y287" s="327"/>
      <c r="Z287" s="327">
        <v>1</v>
      </c>
      <c r="AA287" s="327"/>
      <c r="AB287" s="327"/>
      <c r="AC287" s="327"/>
      <c r="AD287" s="327"/>
      <c r="AE287" s="327"/>
      <c r="AF287" s="327"/>
      <c r="AG287" s="327"/>
      <c r="AH287" s="327"/>
      <c r="AI287" s="327"/>
      <c r="AJ287" s="327"/>
      <c r="AK287" s="327"/>
      <c r="AL287" s="327"/>
      <c r="AM287" s="327"/>
      <c r="AN287" s="327"/>
      <c r="AO287" s="327"/>
      <c r="AP287" s="327"/>
      <c r="AQ287" s="327"/>
      <c r="AR287" s="327"/>
      <c r="AS287" s="327"/>
      <c r="AT287" s="327"/>
      <c r="AU287" s="327"/>
      <c r="AV287" s="327"/>
      <c r="AW287" s="327"/>
      <c r="AX287" s="327"/>
      <c r="AY287" s="327"/>
      <c r="AZ287" s="328">
        <v>1</v>
      </c>
    </row>
    <row r="288" spans="1:52">
      <c r="A288" s="315"/>
      <c r="B288" s="319" t="s">
        <v>870</v>
      </c>
      <c r="C288" s="320"/>
      <c r="D288" s="332"/>
      <c r="E288" s="333"/>
      <c r="F288" s="333"/>
      <c r="G288" s="333"/>
      <c r="H288" s="333"/>
      <c r="I288" s="333"/>
      <c r="J288" s="333"/>
      <c r="K288" s="333"/>
      <c r="L288" s="333"/>
      <c r="M288" s="333"/>
      <c r="N288" s="333"/>
      <c r="O288" s="333"/>
      <c r="P288" s="333"/>
      <c r="Q288" s="333"/>
      <c r="R288" s="333"/>
      <c r="S288" s="333"/>
      <c r="T288" s="333"/>
      <c r="U288" s="333"/>
      <c r="V288" s="333"/>
      <c r="W288" s="333"/>
      <c r="X288" s="333"/>
      <c r="Y288" s="333"/>
      <c r="Z288" s="333">
        <v>1</v>
      </c>
      <c r="AA288" s="333"/>
      <c r="AB288" s="333"/>
      <c r="AC288" s="333"/>
      <c r="AD288" s="333"/>
      <c r="AE288" s="333"/>
      <c r="AF288" s="333"/>
      <c r="AG288" s="333"/>
      <c r="AH288" s="333"/>
      <c r="AI288" s="333"/>
      <c r="AJ288" s="333"/>
      <c r="AK288" s="333"/>
      <c r="AL288" s="333"/>
      <c r="AM288" s="333"/>
      <c r="AN288" s="333"/>
      <c r="AO288" s="333"/>
      <c r="AP288" s="333"/>
      <c r="AQ288" s="333"/>
      <c r="AR288" s="333"/>
      <c r="AS288" s="333"/>
      <c r="AT288" s="333"/>
      <c r="AU288" s="333"/>
      <c r="AV288" s="333"/>
      <c r="AW288" s="333"/>
      <c r="AX288" s="333"/>
      <c r="AY288" s="333"/>
      <c r="AZ288" s="334">
        <v>1</v>
      </c>
    </row>
    <row r="289" spans="1:52">
      <c r="A289" s="315"/>
      <c r="B289" s="305" t="s">
        <v>265</v>
      </c>
      <c r="C289" s="305" t="s">
        <v>803</v>
      </c>
      <c r="D289" s="326"/>
      <c r="E289" s="327"/>
      <c r="F289" s="327"/>
      <c r="G289" s="327"/>
      <c r="H289" s="327"/>
      <c r="I289" s="327"/>
      <c r="J289" s="327"/>
      <c r="K289" s="327"/>
      <c r="L289" s="327"/>
      <c r="M289" s="327"/>
      <c r="N289" s="327"/>
      <c r="O289" s="327"/>
      <c r="P289" s="327"/>
      <c r="Q289" s="327"/>
      <c r="R289" s="327"/>
      <c r="S289" s="327"/>
      <c r="T289" s="327"/>
      <c r="U289" s="327"/>
      <c r="V289" s="327"/>
      <c r="W289" s="327"/>
      <c r="X289" s="327"/>
      <c r="Y289" s="327"/>
      <c r="Z289" s="327"/>
      <c r="AA289" s="327"/>
      <c r="AB289" s="327"/>
      <c r="AC289" s="327"/>
      <c r="AD289" s="327"/>
      <c r="AE289" s="327"/>
      <c r="AF289" s="327"/>
      <c r="AG289" s="327"/>
      <c r="AH289" s="327"/>
      <c r="AI289" s="327"/>
      <c r="AJ289" s="327"/>
      <c r="AK289" s="327"/>
      <c r="AL289" s="327"/>
      <c r="AM289" s="327"/>
      <c r="AN289" s="327"/>
      <c r="AO289" s="327"/>
      <c r="AP289" s="327"/>
      <c r="AQ289" s="327"/>
      <c r="AR289" s="327"/>
      <c r="AS289" s="327"/>
      <c r="AT289" s="327"/>
      <c r="AU289" s="327">
        <v>1</v>
      </c>
      <c r="AV289" s="327"/>
      <c r="AW289" s="327"/>
      <c r="AX289" s="327"/>
      <c r="AY289" s="327"/>
      <c r="AZ289" s="328">
        <v>1</v>
      </c>
    </row>
    <row r="290" spans="1:52">
      <c r="A290" s="315"/>
      <c r="B290" s="319" t="s">
        <v>871</v>
      </c>
      <c r="C290" s="320"/>
      <c r="D290" s="332"/>
      <c r="E290" s="333"/>
      <c r="F290" s="333"/>
      <c r="G290" s="333"/>
      <c r="H290" s="333"/>
      <c r="I290" s="333"/>
      <c r="J290" s="333"/>
      <c r="K290" s="333"/>
      <c r="L290" s="333"/>
      <c r="M290" s="333"/>
      <c r="N290" s="333"/>
      <c r="O290" s="333"/>
      <c r="P290" s="333"/>
      <c r="Q290" s="333"/>
      <c r="R290" s="333"/>
      <c r="S290" s="333"/>
      <c r="T290" s="333"/>
      <c r="U290" s="333"/>
      <c r="V290" s="333"/>
      <c r="W290" s="333"/>
      <c r="X290" s="333"/>
      <c r="Y290" s="333"/>
      <c r="Z290" s="333"/>
      <c r="AA290" s="333"/>
      <c r="AB290" s="333"/>
      <c r="AC290" s="333"/>
      <c r="AD290" s="333"/>
      <c r="AE290" s="333"/>
      <c r="AF290" s="333"/>
      <c r="AG290" s="333"/>
      <c r="AH290" s="333"/>
      <c r="AI290" s="333"/>
      <c r="AJ290" s="333"/>
      <c r="AK290" s="333"/>
      <c r="AL290" s="333"/>
      <c r="AM290" s="333"/>
      <c r="AN290" s="333"/>
      <c r="AO290" s="333"/>
      <c r="AP290" s="333"/>
      <c r="AQ290" s="333"/>
      <c r="AR290" s="333"/>
      <c r="AS290" s="333"/>
      <c r="AT290" s="333"/>
      <c r="AU290" s="333">
        <v>1</v>
      </c>
      <c r="AV290" s="333"/>
      <c r="AW290" s="333"/>
      <c r="AX290" s="333"/>
      <c r="AY290" s="333"/>
      <c r="AZ290" s="334">
        <v>1</v>
      </c>
    </row>
    <row r="291" spans="1:52">
      <c r="A291" s="315"/>
      <c r="B291" s="305" t="s">
        <v>271</v>
      </c>
      <c r="C291" s="305" t="s">
        <v>271</v>
      </c>
      <c r="D291" s="326"/>
      <c r="E291" s="327"/>
      <c r="F291" s="327"/>
      <c r="G291" s="327"/>
      <c r="H291" s="327"/>
      <c r="I291" s="327"/>
      <c r="J291" s="327"/>
      <c r="K291" s="327"/>
      <c r="L291" s="327"/>
      <c r="M291" s="327"/>
      <c r="N291" s="327"/>
      <c r="O291" s="327"/>
      <c r="P291" s="327"/>
      <c r="Q291" s="327"/>
      <c r="R291" s="327"/>
      <c r="S291" s="327"/>
      <c r="T291" s="327"/>
      <c r="U291" s="327"/>
      <c r="V291" s="327"/>
      <c r="W291" s="327"/>
      <c r="X291" s="327"/>
      <c r="Y291" s="327"/>
      <c r="Z291" s="327"/>
      <c r="AA291" s="327"/>
      <c r="AB291" s="327"/>
      <c r="AC291" s="327"/>
      <c r="AD291" s="327"/>
      <c r="AE291" s="327"/>
      <c r="AF291" s="327"/>
      <c r="AG291" s="327"/>
      <c r="AH291" s="327"/>
      <c r="AI291" s="327"/>
      <c r="AJ291" s="327"/>
      <c r="AK291" s="327"/>
      <c r="AL291" s="327"/>
      <c r="AM291" s="327"/>
      <c r="AN291" s="327"/>
      <c r="AO291" s="327"/>
      <c r="AP291" s="327">
        <v>1</v>
      </c>
      <c r="AQ291" s="327"/>
      <c r="AR291" s="327"/>
      <c r="AS291" s="327"/>
      <c r="AT291" s="327"/>
      <c r="AU291" s="327"/>
      <c r="AV291" s="327"/>
      <c r="AW291" s="327"/>
      <c r="AX291" s="327"/>
      <c r="AY291" s="327"/>
      <c r="AZ291" s="328">
        <v>1</v>
      </c>
    </row>
    <row r="292" spans="1:52">
      <c r="A292" s="315"/>
      <c r="B292" s="319" t="s">
        <v>872</v>
      </c>
      <c r="C292" s="320"/>
      <c r="D292" s="332"/>
      <c r="E292" s="333"/>
      <c r="F292" s="333"/>
      <c r="G292" s="333"/>
      <c r="H292" s="333"/>
      <c r="I292" s="333"/>
      <c r="J292" s="333"/>
      <c r="K292" s="333"/>
      <c r="L292" s="333"/>
      <c r="M292" s="333"/>
      <c r="N292" s="333"/>
      <c r="O292" s="333"/>
      <c r="P292" s="333"/>
      <c r="Q292" s="333"/>
      <c r="R292" s="333"/>
      <c r="S292" s="333"/>
      <c r="T292" s="333"/>
      <c r="U292" s="333"/>
      <c r="V292" s="333"/>
      <c r="W292" s="333"/>
      <c r="X292" s="333"/>
      <c r="Y292" s="333"/>
      <c r="Z292" s="333"/>
      <c r="AA292" s="333"/>
      <c r="AB292" s="333"/>
      <c r="AC292" s="333"/>
      <c r="AD292" s="333"/>
      <c r="AE292" s="333"/>
      <c r="AF292" s="333"/>
      <c r="AG292" s="333"/>
      <c r="AH292" s="333"/>
      <c r="AI292" s="333"/>
      <c r="AJ292" s="333"/>
      <c r="AK292" s="333"/>
      <c r="AL292" s="333"/>
      <c r="AM292" s="333"/>
      <c r="AN292" s="333"/>
      <c r="AO292" s="333"/>
      <c r="AP292" s="333">
        <v>1</v>
      </c>
      <c r="AQ292" s="333"/>
      <c r="AR292" s="333"/>
      <c r="AS292" s="333"/>
      <c r="AT292" s="333"/>
      <c r="AU292" s="333"/>
      <c r="AV292" s="333"/>
      <c r="AW292" s="333"/>
      <c r="AX292" s="333"/>
      <c r="AY292" s="333"/>
      <c r="AZ292" s="334">
        <v>1</v>
      </c>
    </row>
    <row r="293" spans="1:52">
      <c r="A293" s="339" t="s">
        <v>863</v>
      </c>
      <c r="B293" s="340"/>
      <c r="C293" s="340"/>
      <c r="D293" s="341"/>
      <c r="E293" s="342"/>
      <c r="F293" s="342"/>
      <c r="G293" s="342"/>
      <c r="H293" s="342"/>
      <c r="I293" s="342"/>
      <c r="J293" s="342"/>
      <c r="K293" s="342"/>
      <c r="L293" s="342"/>
      <c r="M293" s="342"/>
      <c r="N293" s="342"/>
      <c r="O293" s="342"/>
      <c r="P293" s="342"/>
      <c r="Q293" s="342"/>
      <c r="R293" s="342">
        <v>1</v>
      </c>
      <c r="S293" s="342"/>
      <c r="T293" s="342">
        <v>2</v>
      </c>
      <c r="U293" s="342">
        <v>8</v>
      </c>
      <c r="V293" s="342">
        <v>5</v>
      </c>
      <c r="W293" s="342">
        <v>7</v>
      </c>
      <c r="X293" s="342">
        <v>6</v>
      </c>
      <c r="Y293" s="342">
        <v>8</v>
      </c>
      <c r="Z293" s="342">
        <v>9</v>
      </c>
      <c r="AA293" s="342">
        <v>6</v>
      </c>
      <c r="AB293" s="342">
        <v>5</v>
      </c>
      <c r="AC293" s="342">
        <v>5</v>
      </c>
      <c r="AD293" s="342">
        <v>6</v>
      </c>
      <c r="AE293" s="342"/>
      <c r="AF293" s="342">
        <v>4</v>
      </c>
      <c r="AG293" s="342">
        <v>2</v>
      </c>
      <c r="AH293" s="342">
        <v>4</v>
      </c>
      <c r="AI293" s="342"/>
      <c r="AJ293" s="342"/>
      <c r="AK293" s="342"/>
      <c r="AL293" s="342">
        <v>1</v>
      </c>
      <c r="AM293" s="342">
        <v>4</v>
      </c>
      <c r="AN293" s="342"/>
      <c r="AO293" s="342">
        <v>1</v>
      </c>
      <c r="AP293" s="342">
        <v>1</v>
      </c>
      <c r="AQ293" s="342"/>
      <c r="AR293" s="342"/>
      <c r="AS293" s="342"/>
      <c r="AT293" s="342"/>
      <c r="AU293" s="342">
        <v>2</v>
      </c>
      <c r="AV293" s="342"/>
      <c r="AW293" s="342"/>
      <c r="AX293" s="342"/>
      <c r="AY293" s="342"/>
      <c r="AZ293" s="343">
        <v>87</v>
      </c>
    </row>
    <row r="294" spans="1:52">
      <c r="A294" s="305" t="s">
        <v>34</v>
      </c>
      <c r="B294" s="305" t="s">
        <v>284</v>
      </c>
      <c r="C294" s="305" t="s">
        <v>430</v>
      </c>
      <c r="D294" s="326"/>
      <c r="E294" s="327"/>
      <c r="F294" s="327"/>
      <c r="G294" s="327"/>
      <c r="H294" s="327"/>
      <c r="I294" s="327"/>
      <c r="J294" s="327"/>
      <c r="K294" s="327"/>
      <c r="L294" s="327"/>
      <c r="M294" s="327"/>
      <c r="N294" s="327"/>
      <c r="O294" s="327"/>
      <c r="P294" s="327"/>
      <c r="Q294" s="327">
        <v>2</v>
      </c>
      <c r="R294" s="327"/>
      <c r="S294" s="327">
        <v>1</v>
      </c>
      <c r="T294" s="327"/>
      <c r="U294" s="327"/>
      <c r="V294" s="327"/>
      <c r="W294" s="327"/>
      <c r="X294" s="327"/>
      <c r="Y294" s="327"/>
      <c r="Z294" s="327"/>
      <c r="AA294" s="327"/>
      <c r="AB294" s="327"/>
      <c r="AC294" s="327"/>
      <c r="AD294" s="327"/>
      <c r="AE294" s="327"/>
      <c r="AF294" s="327"/>
      <c r="AG294" s="327"/>
      <c r="AH294" s="327"/>
      <c r="AI294" s="327"/>
      <c r="AJ294" s="327"/>
      <c r="AK294" s="327"/>
      <c r="AL294" s="327"/>
      <c r="AM294" s="327"/>
      <c r="AN294" s="327"/>
      <c r="AO294" s="327"/>
      <c r="AP294" s="327"/>
      <c r="AQ294" s="327"/>
      <c r="AR294" s="327"/>
      <c r="AS294" s="327"/>
      <c r="AT294" s="327"/>
      <c r="AU294" s="327"/>
      <c r="AV294" s="327"/>
      <c r="AW294" s="327"/>
      <c r="AX294" s="327"/>
      <c r="AY294" s="327"/>
      <c r="AZ294" s="328">
        <v>3</v>
      </c>
    </row>
    <row r="295" spans="1:52">
      <c r="A295" s="315"/>
      <c r="B295" s="315"/>
      <c r="C295" s="318" t="s">
        <v>508</v>
      </c>
      <c r="D295" s="329"/>
      <c r="E295" s="330"/>
      <c r="F295" s="330"/>
      <c r="G295" s="330"/>
      <c r="H295" s="330"/>
      <c r="I295" s="330"/>
      <c r="J295" s="330"/>
      <c r="K295" s="330"/>
      <c r="L295" s="330"/>
      <c r="M295" s="330"/>
      <c r="N295" s="330"/>
      <c r="O295" s="330"/>
      <c r="P295" s="330"/>
      <c r="Q295" s="330"/>
      <c r="R295" s="330"/>
      <c r="S295" s="330"/>
      <c r="T295" s="330"/>
      <c r="U295" s="330"/>
      <c r="V295" s="330"/>
      <c r="W295" s="330"/>
      <c r="X295" s="330">
        <v>1</v>
      </c>
      <c r="Y295" s="330"/>
      <c r="Z295" s="330"/>
      <c r="AA295" s="330"/>
      <c r="AB295" s="330">
        <v>1</v>
      </c>
      <c r="AC295" s="330">
        <v>1</v>
      </c>
      <c r="AD295" s="330">
        <v>3</v>
      </c>
      <c r="AE295" s="330">
        <v>2</v>
      </c>
      <c r="AF295" s="330"/>
      <c r="AG295" s="330"/>
      <c r="AH295" s="330">
        <v>1</v>
      </c>
      <c r="AI295" s="330"/>
      <c r="AJ295" s="330"/>
      <c r="AK295" s="330"/>
      <c r="AL295" s="330"/>
      <c r="AM295" s="330"/>
      <c r="AN295" s="330"/>
      <c r="AO295" s="330"/>
      <c r="AP295" s="330"/>
      <c r="AQ295" s="330"/>
      <c r="AR295" s="330"/>
      <c r="AS295" s="330"/>
      <c r="AT295" s="330"/>
      <c r="AU295" s="330"/>
      <c r="AV295" s="330"/>
      <c r="AW295" s="330"/>
      <c r="AX295" s="330"/>
      <c r="AY295" s="330"/>
      <c r="AZ295" s="331">
        <v>9</v>
      </c>
    </row>
    <row r="296" spans="1:52">
      <c r="A296" s="315"/>
      <c r="B296" s="315"/>
      <c r="C296" s="318" t="s">
        <v>406</v>
      </c>
      <c r="D296" s="329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>
        <v>1</v>
      </c>
      <c r="W296" s="330">
        <v>1</v>
      </c>
      <c r="X296" s="330"/>
      <c r="Y296" s="330"/>
      <c r="Z296" s="330"/>
      <c r="AA296" s="330"/>
      <c r="AB296" s="330"/>
      <c r="AC296" s="330"/>
      <c r="AD296" s="330"/>
      <c r="AE296" s="330">
        <v>1</v>
      </c>
      <c r="AF296" s="330">
        <v>1</v>
      </c>
      <c r="AG296" s="330">
        <v>1</v>
      </c>
      <c r="AH296" s="330">
        <v>1</v>
      </c>
      <c r="AI296" s="330"/>
      <c r="AJ296" s="330"/>
      <c r="AK296" s="330">
        <v>1</v>
      </c>
      <c r="AL296" s="330"/>
      <c r="AM296" s="330"/>
      <c r="AN296" s="330"/>
      <c r="AO296" s="330"/>
      <c r="AP296" s="330"/>
      <c r="AQ296" s="330"/>
      <c r="AR296" s="330"/>
      <c r="AS296" s="330"/>
      <c r="AT296" s="330"/>
      <c r="AU296" s="330"/>
      <c r="AV296" s="330"/>
      <c r="AW296" s="330"/>
      <c r="AX296" s="330"/>
      <c r="AY296" s="330"/>
      <c r="AZ296" s="331">
        <v>7</v>
      </c>
    </row>
    <row r="297" spans="1:52">
      <c r="A297" s="315"/>
      <c r="B297" s="315"/>
      <c r="C297" s="318" t="s">
        <v>495</v>
      </c>
      <c r="D297" s="329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>
        <v>2</v>
      </c>
      <c r="Y297" s="330">
        <v>1</v>
      </c>
      <c r="Z297" s="330">
        <v>1</v>
      </c>
      <c r="AA297" s="330">
        <v>1</v>
      </c>
      <c r="AB297" s="330"/>
      <c r="AC297" s="330"/>
      <c r="AD297" s="330"/>
      <c r="AE297" s="330"/>
      <c r="AF297" s="330"/>
      <c r="AG297" s="330">
        <v>1</v>
      </c>
      <c r="AH297" s="330">
        <v>1</v>
      </c>
      <c r="AI297" s="330"/>
      <c r="AJ297" s="330"/>
      <c r="AK297" s="330"/>
      <c r="AL297" s="330"/>
      <c r="AM297" s="330"/>
      <c r="AN297" s="330"/>
      <c r="AO297" s="330"/>
      <c r="AP297" s="330"/>
      <c r="AQ297" s="330"/>
      <c r="AR297" s="330"/>
      <c r="AS297" s="330"/>
      <c r="AT297" s="330"/>
      <c r="AU297" s="330"/>
      <c r="AV297" s="330"/>
      <c r="AW297" s="330"/>
      <c r="AX297" s="330"/>
      <c r="AY297" s="330"/>
      <c r="AZ297" s="331">
        <v>7</v>
      </c>
    </row>
    <row r="298" spans="1:52">
      <c r="A298" s="315"/>
      <c r="B298" s="315"/>
      <c r="C298" s="318" t="s">
        <v>414</v>
      </c>
      <c r="D298" s="329"/>
      <c r="E298" s="330"/>
      <c r="F298" s="330"/>
      <c r="G298" s="330"/>
      <c r="H298" s="330"/>
      <c r="I298" s="330"/>
      <c r="J298" s="330"/>
      <c r="K298" s="330"/>
      <c r="L298" s="330"/>
      <c r="M298" s="330"/>
      <c r="N298" s="330">
        <v>1</v>
      </c>
      <c r="O298" s="330"/>
      <c r="P298" s="330"/>
      <c r="Q298" s="330"/>
      <c r="R298" s="330"/>
      <c r="S298" s="330"/>
      <c r="T298" s="330"/>
      <c r="U298" s="330"/>
      <c r="V298" s="330"/>
      <c r="W298" s="330"/>
      <c r="X298" s="330"/>
      <c r="Y298" s="330"/>
      <c r="Z298" s="330"/>
      <c r="AA298" s="330"/>
      <c r="AB298" s="330"/>
      <c r="AC298" s="330"/>
      <c r="AD298" s="330"/>
      <c r="AE298" s="330"/>
      <c r="AF298" s="330"/>
      <c r="AG298" s="330"/>
      <c r="AH298" s="330"/>
      <c r="AI298" s="330"/>
      <c r="AJ298" s="330"/>
      <c r="AK298" s="330"/>
      <c r="AL298" s="330"/>
      <c r="AM298" s="330"/>
      <c r="AN298" s="330"/>
      <c r="AO298" s="330"/>
      <c r="AP298" s="330"/>
      <c r="AQ298" s="330"/>
      <c r="AR298" s="330"/>
      <c r="AS298" s="330"/>
      <c r="AT298" s="330"/>
      <c r="AU298" s="330"/>
      <c r="AV298" s="330"/>
      <c r="AW298" s="330"/>
      <c r="AX298" s="330"/>
      <c r="AY298" s="330"/>
      <c r="AZ298" s="331">
        <v>1</v>
      </c>
    </row>
    <row r="299" spans="1:52">
      <c r="A299" s="315"/>
      <c r="B299" s="315"/>
      <c r="C299" s="318" t="s">
        <v>431</v>
      </c>
      <c r="D299" s="329"/>
      <c r="E299" s="330"/>
      <c r="F299" s="330"/>
      <c r="G299" s="330"/>
      <c r="H299" s="330"/>
      <c r="I299" s="330"/>
      <c r="J299" s="330"/>
      <c r="K299" s="330"/>
      <c r="L299" s="330"/>
      <c r="M299" s="330"/>
      <c r="N299" s="330"/>
      <c r="O299" s="330"/>
      <c r="P299" s="330"/>
      <c r="Q299" s="330">
        <v>1</v>
      </c>
      <c r="R299" s="330"/>
      <c r="S299" s="330"/>
      <c r="T299" s="330"/>
      <c r="U299" s="330">
        <v>1</v>
      </c>
      <c r="V299" s="330"/>
      <c r="W299" s="330">
        <v>1</v>
      </c>
      <c r="X299" s="330">
        <v>1</v>
      </c>
      <c r="Y299" s="330">
        <v>1</v>
      </c>
      <c r="Z299" s="330"/>
      <c r="AA299" s="330"/>
      <c r="AB299" s="330"/>
      <c r="AC299" s="330"/>
      <c r="AD299" s="330"/>
      <c r="AE299" s="330">
        <v>1</v>
      </c>
      <c r="AF299" s="330">
        <v>2</v>
      </c>
      <c r="AG299" s="330">
        <v>1</v>
      </c>
      <c r="AH299" s="330"/>
      <c r="AI299" s="330"/>
      <c r="AJ299" s="330"/>
      <c r="AK299" s="330"/>
      <c r="AL299" s="330"/>
      <c r="AM299" s="330"/>
      <c r="AN299" s="330"/>
      <c r="AO299" s="330"/>
      <c r="AP299" s="330"/>
      <c r="AQ299" s="330"/>
      <c r="AR299" s="330"/>
      <c r="AS299" s="330"/>
      <c r="AT299" s="330"/>
      <c r="AU299" s="330"/>
      <c r="AV299" s="330"/>
      <c r="AW299" s="330"/>
      <c r="AX299" s="330"/>
      <c r="AY299" s="330"/>
      <c r="AZ299" s="331">
        <v>9</v>
      </c>
    </row>
    <row r="300" spans="1:52">
      <c r="A300" s="315"/>
      <c r="B300" s="319" t="s">
        <v>873</v>
      </c>
      <c r="C300" s="320"/>
      <c r="D300" s="332"/>
      <c r="E300" s="333"/>
      <c r="F300" s="333"/>
      <c r="G300" s="333"/>
      <c r="H300" s="333"/>
      <c r="I300" s="333"/>
      <c r="J300" s="333"/>
      <c r="K300" s="333"/>
      <c r="L300" s="333"/>
      <c r="M300" s="333"/>
      <c r="N300" s="333">
        <v>1</v>
      </c>
      <c r="O300" s="333"/>
      <c r="P300" s="333"/>
      <c r="Q300" s="333">
        <v>3</v>
      </c>
      <c r="R300" s="333"/>
      <c r="S300" s="333">
        <v>1</v>
      </c>
      <c r="T300" s="333"/>
      <c r="U300" s="333">
        <v>1</v>
      </c>
      <c r="V300" s="333">
        <v>1</v>
      </c>
      <c r="W300" s="333">
        <v>2</v>
      </c>
      <c r="X300" s="333">
        <v>4</v>
      </c>
      <c r="Y300" s="333">
        <v>2</v>
      </c>
      <c r="Z300" s="333">
        <v>1</v>
      </c>
      <c r="AA300" s="333">
        <v>1</v>
      </c>
      <c r="AB300" s="333">
        <v>1</v>
      </c>
      <c r="AC300" s="333">
        <v>1</v>
      </c>
      <c r="AD300" s="333">
        <v>3</v>
      </c>
      <c r="AE300" s="333">
        <v>4</v>
      </c>
      <c r="AF300" s="333">
        <v>3</v>
      </c>
      <c r="AG300" s="333">
        <v>3</v>
      </c>
      <c r="AH300" s="333">
        <v>3</v>
      </c>
      <c r="AI300" s="333"/>
      <c r="AJ300" s="333"/>
      <c r="AK300" s="333">
        <v>1</v>
      </c>
      <c r="AL300" s="333"/>
      <c r="AM300" s="333"/>
      <c r="AN300" s="333"/>
      <c r="AO300" s="333"/>
      <c r="AP300" s="333"/>
      <c r="AQ300" s="333"/>
      <c r="AR300" s="333"/>
      <c r="AS300" s="333"/>
      <c r="AT300" s="333"/>
      <c r="AU300" s="333"/>
      <c r="AV300" s="333"/>
      <c r="AW300" s="333"/>
      <c r="AX300" s="333"/>
      <c r="AY300" s="333"/>
      <c r="AZ300" s="334">
        <v>36</v>
      </c>
    </row>
    <row r="301" spans="1:52">
      <c r="A301" s="315"/>
      <c r="B301" s="305" t="s">
        <v>281</v>
      </c>
      <c r="C301" s="305" t="s">
        <v>281</v>
      </c>
      <c r="D301" s="326"/>
      <c r="E301" s="327"/>
      <c r="F301" s="327"/>
      <c r="G301" s="327"/>
      <c r="H301" s="327"/>
      <c r="I301" s="327"/>
      <c r="J301" s="327"/>
      <c r="K301" s="327"/>
      <c r="L301" s="327"/>
      <c r="M301" s="327"/>
      <c r="N301" s="327"/>
      <c r="O301" s="327"/>
      <c r="P301" s="327"/>
      <c r="Q301" s="327"/>
      <c r="R301" s="327"/>
      <c r="S301" s="327"/>
      <c r="T301" s="327"/>
      <c r="U301" s="327"/>
      <c r="V301" s="327"/>
      <c r="W301" s="327"/>
      <c r="X301" s="327"/>
      <c r="Y301" s="327"/>
      <c r="Z301" s="327"/>
      <c r="AA301" s="327"/>
      <c r="AB301" s="327"/>
      <c r="AC301" s="327"/>
      <c r="AD301" s="327">
        <v>1</v>
      </c>
      <c r="AE301" s="327"/>
      <c r="AF301" s="327">
        <v>1</v>
      </c>
      <c r="AG301" s="327"/>
      <c r="AH301" s="327"/>
      <c r="AI301" s="327"/>
      <c r="AJ301" s="327"/>
      <c r="AK301" s="327"/>
      <c r="AL301" s="327">
        <v>1</v>
      </c>
      <c r="AM301" s="327"/>
      <c r="AN301" s="327"/>
      <c r="AO301" s="327"/>
      <c r="AP301" s="327"/>
      <c r="AQ301" s="327"/>
      <c r="AR301" s="327"/>
      <c r="AS301" s="327"/>
      <c r="AT301" s="327"/>
      <c r="AU301" s="327"/>
      <c r="AV301" s="327"/>
      <c r="AW301" s="327"/>
      <c r="AX301" s="327"/>
      <c r="AY301" s="327"/>
      <c r="AZ301" s="328">
        <v>3</v>
      </c>
    </row>
    <row r="302" spans="1:52">
      <c r="A302" s="315"/>
      <c r="B302" s="315"/>
      <c r="C302" s="318" t="s">
        <v>582</v>
      </c>
      <c r="D302" s="329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>
        <v>1</v>
      </c>
      <c r="AE302" s="330"/>
      <c r="AF302" s="330">
        <v>1</v>
      </c>
      <c r="AG302" s="330">
        <v>1</v>
      </c>
      <c r="AH302" s="330"/>
      <c r="AI302" s="330"/>
      <c r="AJ302" s="330">
        <v>1</v>
      </c>
      <c r="AK302" s="330">
        <v>1</v>
      </c>
      <c r="AL302" s="330"/>
      <c r="AM302" s="330"/>
      <c r="AN302" s="330"/>
      <c r="AO302" s="330"/>
      <c r="AP302" s="330"/>
      <c r="AQ302" s="330"/>
      <c r="AR302" s="330"/>
      <c r="AS302" s="330"/>
      <c r="AT302" s="330"/>
      <c r="AU302" s="330"/>
      <c r="AV302" s="330"/>
      <c r="AW302" s="330"/>
      <c r="AX302" s="330"/>
      <c r="AY302" s="330"/>
      <c r="AZ302" s="331">
        <v>5</v>
      </c>
    </row>
    <row r="303" spans="1:52">
      <c r="A303" s="315"/>
      <c r="B303" s="315"/>
      <c r="C303" s="318" t="s">
        <v>517</v>
      </c>
      <c r="D303" s="329"/>
      <c r="E303" s="330"/>
      <c r="F303" s="330"/>
      <c r="G303" s="330"/>
      <c r="H303" s="330"/>
      <c r="I303" s="330"/>
      <c r="J303" s="330"/>
      <c r="K303" s="330"/>
      <c r="L303" s="330"/>
      <c r="M303" s="330"/>
      <c r="N303" s="330"/>
      <c r="O303" s="330"/>
      <c r="P303" s="330"/>
      <c r="Q303" s="330"/>
      <c r="R303" s="330"/>
      <c r="S303" s="330"/>
      <c r="T303" s="330"/>
      <c r="U303" s="330"/>
      <c r="V303" s="330"/>
      <c r="W303" s="330"/>
      <c r="X303" s="330"/>
      <c r="Y303" s="330">
        <v>1</v>
      </c>
      <c r="Z303" s="330"/>
      <c r="AA303" s="330"/>
      <c r="AB303" s="330"/>
      <c r="AC303" s="330">
        <v>2</v>
      </c>
      <c r="AD303" s="330">
        <v>1</v>
      </c>
      <c r="AE303" s="330"/>
      <c r="AF303" s="330"/>
      <c r="AG303" s="330"/>
      <c r="AH303" s="330"/>
      <c r="AI303" s="330">
        <v>1</v>
      </c>
      <c r="AJ303" s="330">
        <v>1</v>
      </c>
      <c r="AK303" s="330"/>
      <c r="AL303" s="330"/>
      <c r="AM303" s="330"/>
      <c r="AN303" s="330"/>
      <c r="AO303" s="330"/>
      <c r="AP303" s="330"/>
      <c r="AQ303" s="330"/>
      <c r="AR303" s="330"/>
      <c r="AS303" s="330"/>
      <c r="AT303" s="330"/>
      <c r="AU303" s="330"/>
      <c r="AV303" s="330"/>
      <c r="AW303" s="330"/>
      <c r="AX303" s="330"/>
      <c r="AY303" s="330"/>
      <c r="AZ303" s="331">
        <v>6</v>
      </c>
    </row>
    <row r="304" spans="1:52">
      <c r="A304" s="315"/>
      <c r="B304" s="315"/>
      <c r="C304" s="318" t="s">
        <v>720</v>
      </c>
      <c r="D304" s="329"/>
      <c r="E304" s="330"/>
      <c r="F304" s="330"/>
      <c r="G304" s="330"/>
      <c r="H304" s="330"/>
      <c r="I304" s="330"/>
      <c r="J304" s="330"/>
      <c r="K304" s="330"/>
      <c r="L304" s="330"/>
      <c r="M304" s="330"/>
      <c r="N304" s="330"/>
      <c r="O304" s="330"/>
      <c r="P304" s="330"/>
      <c r="Q304" s="330"/>
      <c r="R304" s="330"/>
      <c r="S304" s="330"/>
      <c r="T304" s="330"/>
      <c r="U304" s="330"/>
      <c r="V304" s="330"/>
      <c r="W304" s="330"/>
      <c r="X304" s="330"/>
      <c r="Y304" s="330"/>
      <c r="Z304" s="330"/>
      <c r="AA304" s="330"/>
      <c r="AB304" s="330"/>
      <c r="AC304" s="330"/>
      <c r="AD304" s="330"/>
      <c r="AE304" s="330"/>
      <c r="AF304" s="330"/>
      <c r="AG304" s="330"/>
      <c r="AH304" s="330"/>
      <c r="AI304" s="330"/>
      <c r="AJ304" s="330"/>
      <c r="AK304" s="330"/>
      <c r="AL304" s="330">
        <v>1</v>
      </c>
      <c r="AM304" s="330"/>
      <c r="AN304" s="330"/>
      <c r="AO304" s="330"/>
      <c r="AP304" s="330"/>
      <c r="AQ304" s="330"/>
      <c r="AR304" s="330"/>
      <c r="AS304" s="330"/>
      <c r="AT304" s="330"/>
      <c r="AU304" s="330"/>
      <c r="AV304" s="330"/>
      <c r="AW304" s="330"/>
      <c r="AX304" s="330"/>
      <c r="AY304" s="330"/>
      <c r="AZ304" s="331">
        <v>1</v>
      </c>
    </row>
    <row r="305" spans="1:52">
      <c r="A305" s="315"/>
      <c r="B305" s="315"/>
      <c r="C305" s="318" t="s">
        <v>438</v>
      </c>
      <c r="D305" s="329"/>
      <c r="E305" s="330"/>
      <c r="F305" s="330"/>
      <c r="G305" s="330"/>
      <c r="H305" s="330"/>
      <c r="I305" s="330"/>
      <c r="J305" s="330"/>
      <c r="K305" s="330"/>
      <c r="L305" s="330"/>
      <c r="M305" s="330"/>
      <c r="N305" s="330"/>
      <c r="O305" s="330"/>
      <c r="P305" s="330"/>
      <c r="Q305" s="330"/>
      <c r="R305" s="330"/>
      <c r="S305" s="330"/>
      <c r="T305" s="330"/>
      <c r="U305" s="330"/>
      <c r="V305" s="330"/>
      <c r="W305" s="330"/>
      <c r="X305" s="330">
        <v>1</v>
      </c>
      <c r="Y305" s="330"/>
      <c r="Z305" s="330"/>
      <c r="AA305" s="330"/>
      <c r="AB305" s="330"/>
      <c r="AC305" s="330"/>
      <c r="AD305" s="330">
        <v>1</v>
      </c>
      <c r="AE305" s="330"/>
      <c r="AF305" s="330"/>
      <c r="AG305" s="330"/>
      <c r="AH305" s="330"/>
      <c r="AI305" s="330"/>
      <c r="AJ305" s="330"/>
      <c r="AK305" s="330"/>
      <c r="AL305" s="330"/>
      <c r="AM305" s="330"/>
      <c r="AN305" s="330"/>
      <c r="AO305" s="330"/>
      <c r="AP305" s="330"/>
      <c r="AQ305" s="330"/>
      <c r="AR305" s="330"/>
      <c r="AS305" s="330"/>
      <c r="AT305" s="330"/>
      <c r="AU305" s="330"/>
      <c r="AV305" s="330"/>
      <c r="AW305" s="330"/>
      <c r="AX305" s="330"/>
      <c r="AY305" s="330"/>
      <c r="AZ305" s="331">
        <v>2</v>
      </c>
    </row>
    <row r="306" spans="1:52">
      <c r="A306" s="315"/>
      <c r="B306" s="315"/>
      <c r="C306" s="318" t="s">
        <v>549</v>
      </c>
      <c r="D306" s="329"/>
      <c r="E306" s="330"/>
      <c r="F306" s="330"/>
      <c r="G306" s="330"/>
      <c r="H306" s="330"/>
      <c r="I306" s="330"/>
      <c r="J306" s="330"/>
      <c r="K306" s="330"/>
      <c r="L306" s="330"/>
      <c r="M306" s="330"/>
      <c r="N306" s="330"/>
      <c r="O306" s="330"/>
      <c r="P306" s="330"/>
      <c r="Q306" s="330"/>
      <c r="R306" s="330"/>
      <c r="S306" s="330"/>
      <c r="T306" s="330"/>
      <c r="U306" s="330"/>
      <c r="V306" s="330"/>
      <c r="W306" s="330"/>
      <c r="X306" s="330"/>
      <c r="Y306" s="330"/>
      <c r="Z306" s="330"/>
      <c r="AA306" s="330"/>
      <c r="AB306" s="330"/>
      <c r="AC306" s="330">
        <v>1</v>
      </c>
      <c r="AD306" s="330"/>
      <c r="AE306" s="330"/>
      <c r="AF306" s="330"/>
      <c r="AG306" s="330"/>
      <c r="AH306" s="330"/>
      <c r="AI306" s="330"/>
      <c r="AJ306" s="330"/>
      <c r="AK306" s="330"/>
      <c r="AL306" s="330"/>
      <c r="AM306" s="330"/>
      <c r="AN306" s="330"/>
      <c r="AO306" s="330"/>
      <c r="AP306" s="330"/>
      <c r="AQ306" s="330"/>
      <c r="AR306" s="330"/>
      <c r="AS306" s="330"/>
      <c r="AT306" s="330"/>
      <c r="AU306" s="330"/>
      <c r="AV306" s="330"/>
      <c r="AW306" s="330"/>
      <c r="AX306" s="330"/>
      <c r="AY306" s="330"/>
      <c r="AZ306" s="331">
        <v>1</v>
      </c>
    </row>
    <row r="307" spans="1:52">
      <c r="A307" s="315"/>
      <c r="B307" s="315"/>
      <c r="C307" s="318" t="s">
        <v>204</v>
      </c>
      <c r="D307" s="329"/>
      <c r="E307" s="330"/>
      <c r="F307" s="330"/>
      <c r="G307" s="330"/>
      <c r="H307" s="330"/>
      <c r="I307" s="330"/>
      <c r="J307" s="330"/>
      <c r="K307" s="330"/>
      <c r="L307" s="330"/>
      <c r="M307" s="330"/>
      <c r="N307" s="330"/>
      <c r="O307" s="330"/>
      <c r="P307" s="330"/>
      <c r="Q307" s="330"/>
      <c r="R307" s="330"/>
      <c r="S307" s="330"/>
      <c r="T307" s="330"/>
      <c r="U307" s="330"/>
      <c r="V307" s="330"/>
      <c r="W307" s="330"/>
      <c r="X307" s="330"/>
      <c r="Y307" s="330"/>
      <c r="Z307" s="330"/>
      <c r="AA307" s="330"/>
      <c r="AB307" s="330"/>
      <c r="AC307" s="330"/>
      <c r="AD307" s="330"/>
      <c r="AE307" s="330"/>
      <c r="AF307" s="330"/>
      <c r="AG307" s="330"/>
      <c r="AH307" s="330"/>
      <c r="AI307" s="330"/>
      <c r="AJ307" s="330"/>
      <c r="AK307" s="330">
        <v>2</v>
      </c>
      <c r="AL307" s="330">
        <v>1</v>
      </c>
      <c r="AM307" s="330"/>
      <c r="AN307" s="330"/>
      <c r="AO307" s="330"/>
      <c r="AP307" s="330"/>
      <c r="AQ307" s="330"/>
      <c r="AR307" s="330"/>
      <c r="AS307" s="330"/>
      <c r="AT307" s="330"/>
      <c r="AU307" s="330"/>
      <c r="AV307" s="330"/>
      <c r="AW307" s="330"/>
      <c r="AX307" s="330"/>
      <c r="AY307" s="330"/>
      <c r="AZ307" s="331">
        <v>3</v>
      </c>
    </row>
    <row r="308" spans="1:52">
      <c r="A308" s="315"/>
      <c r="B308" s="315"/>
      <c r="C308" s="318" t="s">
        <v>450</v>
      </c>
      <c r="D308" s="329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330"/>
      <c r="T308" s="330">
        <v>2</v>
      </c>
      <c r="U308" s="330"/>
      <c r="V308" s="330"/>
      <c r="W308" s="330">
        <v>1</v>
      </c>
      <c r="X308" s="330"/>
      <c r="Y308" s="330"/>
      <c r="Z308" s="330"/>
      <c r="AA308" s="330"/>
      <c r="AB308" s="330"/>
      <c r="AC308" s="330"/>
      <c r="AD308" s="330"/>
      <c r="AE308" s="330"/>
      <c r="AF308" s="330"/>
      <c r="AG308" s="330"/>
      <c r="AH308" s="330"/>
      <c r="AI308" s="330"/>
      <c r="AJ308" s="330"/>
      <c r="AK308" s="330"/>
      <c r="AL308" s="330"/>
      <c r="AM308" s="330"/>
      <c r="AN308" s="330"/>
      <c r="AO308" s="330">
        <v>1</v>
      </c>
      <c r="AP308" s="330"/>
      <c r="AQ308" s="330">
        <v>1</v>
      </c>
      <c r="AR308" s="330"/>
      <c r="AS308" s="330"/>
      <c r="AT308" s="330"/>
      <c r="AU308" s="330"/>
      <c r="AV308" s="330"/>
      <c r="AW308" s="330"/>
      <c r="AX308" s="330"/>
      <c r="AY308" s="330"/>
      <c r="AZ308" s="331">
        <v>5</v>
      </c>
    </row>
    <row r="309" spans="1:52">
      <c r="A309" s="315"/>
      <c r="B309" s="315"/>
      <c r="C309" s="318" t="s">
        <v>349</v>
      </c>
      <c r="D309" s="329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330"/>
      <c r="T309" s="330"/>
      <c r="U309" s="330"/>
      <c r="V309" s="330"/>
      <c r="W309" s="330"/>
      <c r="X309" s="330"/>
      <c r="Y309" s="330"/>
      <c r="Z309" s="330"/>
      <c r="AA309" s="330"/>
      <c r="AB309" s="330">
        <v>1</v>
      </c>
      <c r="AC309" s="330"/>
      <c r="AD309" s="330"/>
      <c r="AE309" s="330"/>
      <c r="AF309" s="330"/>
      <c r="AG309" s="330"/>
      <c r="AH309" s="330"/>
      <c r="AI309" s="330">
        <v>1</v>
      </c>
      <c r="AJ309" s="330"/>
      <c r="AK309" s="330">
        <v>1</v>
      </c>
      <c r="AL309" s="330"/>
      <c r="AM309" s="330"/>
      <c r="AN309" s="330"/>
      <c r="AO309" s="330"/>
      <c r="AP309" s="330"/>
      <c r="AQ309" s="330"/>
      <c r="AR309" s="330"/>
      <c r="AS309" s="330"/>
      <c r="AT309" s="330"/>
      <c r="AU309" s="330"/>
      <c r="AV309" s="330"/>
      <c r="AW309" s="330"/>
      <c r="AX309" s="330"/>
      <c r="AY309" s="330"/>
      <c r="AZ309" s="331">
        <v>3</v>
      </c>
    </row>
    <row r="310" spans="1:52">
      <c r="A310" s="315"/>
      <c r="B310" s="319" t="s">
        <v>874</v>
      </c>
      <c r="C310" s="320"/>
      <c r="D310" s="332"/>
      <c r="E310" s="333"/>
      <c r="F310" s="333"/>
      <c r="G310" s="333"/>
      <c r="H310" s="333"/>
      <c r="I310" s="333"/>
      <c r="J310" s="333"/>
      <c r="K310" s="333"/>
      <c r="L310" s="333"/>
      <c r="M310" s="333"/>
      <c r="N310" s="333"/>
      <c r="O310" s="333"/>
      <c r="P310" s="333"/>
      <c r="Q310" s="333"/>
      <c r="R310" s="333"/>
      <c r="S310" s="333"/>
      <c r="T310" s="333">
        <v>2</v>
      </c>
      <c r="U310" s="333"/>
      <c r="V310" s="333"/>
      <c r="W310" s="333">
        <v>1</v>
      </c>
      <c r="X310" s="333">
        <v>1</v>
      </c>
      <c r="Y310" s="333">
        <v>1</v>
      </c>
      <c r="Z310" s="333"/>
      <c r="AA310" s="333"/>
      <c r="AB310" s="333">
        <v>1</v>
      </c>
      <c r="AC310" s="333">
        <v>3</v>
      </c>
      <c r="AD310" s="333">
        <v>4</v>
      </c>
      <c r="AE310" s="333"/>
      <c r="AF310" s="333">
        <v>2</v>
      </c>
      <c r="AG310" s="333">
        <v>1</v>
      </c>
      <c r="AH310" s="333"/>
      <c r="AI310" s="333">
        <v>2</v>
      </c>
      <c r="AJ310" s="333">
        <v>2</v>
      </c>
      <c r="AK310" s="333">
        <v>4</v>
      </c>
      <c r="AL310" s="333">
        <v>3</v>
      </c>
      <c r="AM310" s="333"/>
      <c r="AN310" s="333"/>
      <c r="AO310" s="333">
        <v>1</v>
      </c>
      <c r="AP310" s="333"/>
      <c r="AQ310" s="333">
        <v>1</v>
      </c>
      <c r="AR310" s="333"/>
      <c r="AS310" s="333"/>
      <c r="AT310" s="333"/>
      <c r="AU310" s="333"/>
      <c r="AV310" s="333"/>
      <c r="AW310" s="333"/>
      <c r="AX310" s="333"/>
      <c r="AY310" s="333"/>
      <c r="AZ310" s="334">
        <v>29</v>
      </c>
    </row>
    <row r="311" spans="1:52">
      <c r="A311" s="315"/>
      <c r="B311" s="305" t="s">
        <v>282</v>
      </c>
      <c r="C311" s="305" t="s">
        <v>282</v>
      </c>
      <c r="D311" s="326"/>
      <c r="E311" s="327"/>
      <c r="F311" s="327"/>
      <c r="G311" s="327"/>
      <c r="H311" s="327"/>
      <c r="I311" s="327"/>
      <c r="J311" s="327"/>
      <c r="K311" s="327"/>
      <c r="L311" s="327"/>
      <c r="M311" s="327"/>
      <c r="N311" s="327"/>
      <c r="O311" s="327"/>
      <c r="P311" s="327"/>
      <c r="Q311" s="327"/>
      <c r="R311" s="327"/>
      <c r="S311" s="327"/>
      <c r="T311" s="327"/>
      <c r="U311" s="327"/>
      <c r="V311" s="327"/>
      <c r="W311" s="327"/>
      <c r="X311" s="327"/>
      <c r="Y311" s="327"/>
      <c r="Z311" s="327"/>
      <c r="AA311" s="327"/>
      <c r="AB311" s="327"/>
      <c r="AC311" s="327"/>
      <c r="AD311" s="327"/>
      <c r="AE311" s="327">
        <v>2</v>
      </c>
      <c r="AF311" s="327"/>
      <c r="AG311" s="327"/>
      <c r="AH311" s="327"/>
      <c r="AI311" s="327">
        <v>3</v>
      </c>
      <c r="AJ311" s="327">
        <v>1</v>
      </c>
      <c r="AK311" s="327">
        <v>1</v>
      </c>
      <c r="AL311" s="327"/>
      <c r="AM311" s="327"/>
      <c r="AN311" s="327">
        <v>1</v>
      </c>
      <c r="AO311" s="327"/>
      <c r="AP311" s="327"/>
      <c r="AQ311" s="327"/>
      <c r="AR311" s="327"/>
      <c r="AS311" s="327"/>
      <c r="AT311" s="327"/>
      <c r="AU311" s="327"/>
      <c r="AV311" s="327"/>
      <c r="AW311" s="327"/>
      <c r="AX311" s="327"/>
      <c r="AY311" s="327"/>
      <c r="AZ311" s="328">
        <v>8</v>
      </c>
    </row>
    <row r="312" spans="1:52">
      <c r="A312" s="315"/>
      <c r="B312" s="315"/>
      <c r="C312" s="318" t="s">
        <v>516</v>
      </c>
      <c r="D312" s="329"/>
      <c r="E312" s="330"/>
      <c r="F312" s="330"/>
      <c r="G312" s="330"/>
      <c r="H312" s="330"/>
      <c r="I312" s="330"/>
      <c r="J312" s="330"/>
      <c r="K312" s="330"/>
      <c r="L312" s="330"/>
      <c r="M312" s="330"/>
      <c r="N312" s="330"/>
      <c r="O312" s="330"/>
      <c r="P312" s="330"/>
      <c r="Q312" s="330"/>
      <c r="R312" s="330"/>
      <c r="S312" s="330"/>
      <c r="T312" s="330"/>
      <c r="U312" s="330"/>
      <c r="V312" s="330"/>
      <c r="W312" s="330"/>
      <c r="X312" s="330"/>
      <c r="Y312" s="330">
        <v>1</v>
      </c>
      <c r="Z312" s="330"/>
      <c r="AA312" s="330">
        <v>2</v>
      </c>
      <c r="AB312" s="330"/>
      <c r="AC312" s="330"/>
      <c r="AD312" s="330">
        <v>1</v>
      </c>
      <c r="AE312" s="330"/>
      <c r="AF312" s="330"/>
      <c r="AG312" s="330"/>
      <c r="AH312" s="330"/>
      <c r="AI312" s="330"/>
      <c r="AJ312" s="330"/>
      <c r="AK312" s="330"/>
      <c r="AL312" s="330"/>
      <c r="AM312" s="330"/>
      <c r="AN312" s="330"/>
      <c r="AO312" s="330"/>
      <c r="AP312" s="330"/>
      <c r="AQ312" s="330"/>
      <c r="AR312" s="330"/>
      <c r="AS312" s="330"/>
      <c r="AT312" s="330"/>
      <c r="AU312" s="330"/>
      <c r="AV312" s="330"/>
      <c r="AW312" s="330"/>
      <c r="AX312" s="330"/>
      <c r="AY312" s="330"/>
      <c r="AZ312" s="331">
        <v>4</v>
      </c>
    </row>
    <row r="313" spans="1:52">
      <c r="A313" s="315"/>
      <c r="B313" s="319" t="s">
        <v>875</v>
      </c>
      <c r="C313" s="320"/>
      <c r="D313" s="332"/>
      <c r="E313" s="333"/>
      <c r="F313" s="333"/>
      <c r="G313" s="333"/>
      <c r="H313" s="333"/>
      <c r="I313" s="333"/>
      <c r="J313" s="333"/>
      <c r="K313" s="333"/>
      <c r="L313" s="333"/>
      <c r="M313" s="333"/>
      <c r="N313" s="333"/>
      <c r="O313" s="333"/>
      <c r="P313" s="333"/>
      <c r="Q313" s="333"/>
      <c r="R313" s="333"/>
      <c r="S313" s="333"/>
      <c r="T313" s="333"/>
      <c r="U313" s="333"/>
      <c r="V313" s="333"/>
      <c r="W313" s="333"/>
      <c r="X313" s="333"/>
      <c r="Y313" s="333">
        <v>1</v>
      </c>
      <c r="Z313" s="333"/>
      <c r="AA313" s="333">
        <v>2</v>
      </c>
      <c r="AB313" s="333"/>
      <c r="AC313" s="333"/>
      <c r="AD313" s="333">
        <v>1</v>
      </c>
      <c r="AE313" s="333">
        <v>2</v>
      </c>
      <c r="AF313" s="333"/>
      <c r="AG313" s="333"/>
      <c r="AH313" s="333"/>
      <c r="AI313" s="333">
        <v>3</v>
      </c>
      <c r="AJ313" s="333">
        <v>1</v>
      </c>
      <c r="AK313" s="333">
        <v>1</v>
      </c>
      <c r="AL313" s="333"/>
      <c r="AM313" s="333"/>
      <c r="AN313" s="333">
        <v>1</v>
      </c>
      <c r="AO313" s="333"/>
      <c r="AP313" s="333"/>
      <c r="AQ313" s="333"/>
      <c r="AR313" s="333"/>
      <c r="AS313" s="333"/>
      <c r="AT313" s="333"/>
      <c r="AU313" s="333"/>
      <c r="AV313" s="333"/>
      <c r="AW313" s="333"/>
      <c r="AX313" s="333"/>
      <c r="AY313" s="333"/>
      <c r="AZ313" s="334">
        <v>12</v>
      </c>
    </row>
    <row r="314" spans="1:52">
      <c r="A314" s="315"/>
      <c r="B314" s="305" t="s">
        <v>286</v>
      </c>
      <c r="C314" s="305" t="s">
        <v>581</v>
      </c>
      <c r="D314" s="326"/>
      <c r="E314" s="327"/>
      <c r="F314" s="327"/>
      <c r="G314" s="327"/>
      <c r="H314" s="327"/>
      <c r="I314" s="327"/>
      <c r="J314" s="327"/>
      <c r="K314" s="327"/>
      <c r="L314" s="327"/>
      <c r="M314" s="327"/>
      <c r="N314" s="327"/>
      <c r="O314" s="327"/>
      <c r="P314" s="327"/>
      <c r="Q314" s="327"/>
      <c r="R314" s="327"/>
      <c r="S314" s="327"/>
      <c r="T314" s="327"/>
      <c r="U314" s="327"/>
      <c r="V314" s="327"/>
      <c r="W314" s="327"/>
      <c r="X314" s="327"/>
      <c r="Y314" s="327"/>
      <c r="Z314" s="327"/>
      <c r="AA314" s="327"/>
      <c r="AB314" s="327"/>
      <c r="AC314" s="327"/>
      <c r="AD314" s="327">
        <v>1</v>
      </c>
      <c r="AE314" s="327"/>
      <c r="AF314" s="327"/>
      <c r="AG314" s="327"/>
      <c r="AH314" s="327"/>
      <c r="AI314" s="327"/>
      <c r="AJ314" s="327"/>
      <c r="AK314" s="327">
        <v>1</v>
      </c>
      <c r="AL314" s="327"/>
      <c r="AM314" s="327"/>
      <c r="AN314" s="327"/>
      <c r="AO314" s="327"/>
      <c r="AP314" s="327"/>
      <c r="AQ314" s="327"/>
      <c r="AR314" s="327"/>
      <c r="AS314" s="327"/>
      <c r="AT314" s="327"/>
      <c r="AU314" s="327"/>
      <c r="AV314" s="327"/>
      <c r="AW314" s="327"/>
      <c r="AX314" s="327"/>
      <c r="AY314" s="327"/>
      <c r="AZ314" s="328">
        <v>2</v>
      </c>
    </row>
    <row r="315" spans="1:52">
      <c r="A315" s="315"/>
      <c r="B315" s="315"/>
      <c r="C315" s="318" t="s">
        <v>631</v>
      </c>
      <c r="D315" s="329"/>
      <c r="E315" s="330"/>
      <c r="F315" s="330"/>
      <c r="G315" s="330"/>
      <c r="H315" s="330"/>
      <c r="I315" s="330"/>
      <c r="J315" s="330"/>
      <c r="K315" s="330"/>
      <c r="L315" s="330"/>
      <c r="M315" s="330"/>
      <c r="N315" s="330"/>
      <c r="O315" s="330"/>
      <c r="P315" s="330"/>
      <c r="Q315" s="330"/>
      <c r="R315" s="330"/>
      <c r="S315" s="330"/>
      <c r="T315" s="330"/>
      <c r="U315" s="330"/>
      <c r="V315" s="330"/>
      <c r="W315" s="330"/>
      <c r="X315" s="330"/>
      <c r="Y315" s="330"/>
      <c r="Z315" s="330"/>
      <c r="AA315" s="330"/>
      <c r="AB315" s="330"/>
      <c r="AC315" s="330"/>
      <c r="AD315" s="330"/>
      <c r="AE315" s="330"/>
      <c r="AF315" s="330"/>
      <c r="AG315" s="330">
        <v>1</v>
      </c>
      <c r="AH315" s="330"/>
      <c r="AI315" s="330"/>
      <c r="AJ315" s="330"/>
      <c r="AK315" s="330"/>
      <c r="AL315" s="330"/>
      <c r="AM315" s="330"/>
      <c r="AN315" s="330"/>
      <c r="AO315" s="330"/>
      <c r="AP315" s="330"/>
      <c r="AQ315" s="330"/>
      <c r="AR315" s="330"/>
      <c r="AS315" s="330"/>
      <c r="AT315" s="330"/>
      <c r="AU315" s="330"/>
      <c r="AV315" s="330"/>
      <c r="AW315" s="330"/>
      <c r="AX315" s="330"/>
      <c r="AY315" s="330"/>
      <c r="AZ315" s="331">
        <v>1</v>
      </c>
    </row>
    <row r="316" spans="1:52">
      <c r="A316" s="315"/>
      <c r="B316" s="315"/>
      <c r="C316" s="318" t="s">
        <v>480</v>
      </c>
      <c r="D316" s="329"/>
      <c r="E316" s="330"/>
      <c r="F316" s="330"/>
      <c r="G316" s="330"/>
      <c r="H316" s="330"/>
      <c r="I316" s="330"/>
      <c r="J316" s="330"/>
      <c r="K316" s="330"/>
      <c r="L316" s="330"/>
      <c r="M316" s="330"/>
      <c r="N316" s="330"/>
      <c r="O316" s="330"/>
      <c r="P316" s="330"/>
      <c r="Q316" s="330"/>
      <c r="R316" s="330"/>
      <c r="S316" s="330"/>
      <c r="T316" s="330"/>
      <c r="U316" s="330">
        <v>1</v>
      </c>
      <c r="V316" s="330"/>
      <c r="W316" s="330">
        <v>1</v>
      </c>
      <c r="X316" s="330"/>
      <c r="Y316" s="330"/>
      <c r="Z316" s="330"/>
      <c r="AA316" s="330"/>
      <c r="AB316" s="330"/>
      <c r="AC316" s="330"/>
      <c r="AD316" s="330">
        <v>1</v>
      </c>
      <c r="AE316" s="330"/>
      <c r="AF316" s="330"/>
      <c r="AG316" s="330"/>
      <c r="AH316" s="330"/>
      <c r="AI316" s="330"/>
      <c r="AJ316" s="330"/>
      <c r="AK316" s="330"/>
      <c r="AL316" s="330"/>
      <c r="AM316" s="330"/>
      <c r="AN316" s="330"/>
      <c r="AO316" s="330"/>
      <c r="AP316" s="330"/>
      <c r="AQ316" s="330"/>
      <c r="AR316" s="330"/>
      <c r="AS316" s="330"/>
      <c r="AT316" s="330"/>
      <c r="AU316" s="330"/>
      <c r="AV316" s="330"/>
      <c r="AW316" s="330"/>
      <c r="AX316" s="330"/>
      <c r="AY316" s="330"/>
      <c r="AZ316" s="331">
        <v>3</v>
      </c>
    </row>
    <row r="317" spans="1:52">
      <c r="A317" s="315"/>
      <c r="B317" s="315"/>
      <c r="C317" s="318" t="s">
        <v>291</v>
      </c>
      <c r="D317" s="329"/>
      <c r="E317" s="330"/>
      <c r="F317" s="330"/>
      <c r="G317" s="330"/>
      <c r="H317" s="330"/>
      <c r="I317" s="330"/>
      <c r="J317" s="330"/>
      <c r="K317" s="330"/>
      <c r="L317" s="330"/>
      <c r="M317" s="330"/>
      <c r="N317" s="330"/>
      <c r="O317" s="330"/>
      <c r="P317" s="330"/>
      <c r="Q317" s="330"/>
      <c r="R317" s="330"/>
      <c r="S317" s="330"/>
      <c r="T317" s="330"/>
      <c r="U317" s="330"/>
      <c r="V317" s="330"/>
      <c r="W317" s="330"/>
      <c r="X317" s="330"/>
      <c r="Y317" s="330"/>
      <c r="Z317" s="330"/>
      <c r="AA317" s="330"/>
      <c r="AB317" s="330"/>
      <c r="AC317" s="330"/>
      <c r="AD317" s="330"/>
      <c r="AE317" s="330"/>
      <c r="AF317" s="330"/>
      <c r="AG317" s="330"/>
      <c r="AH317" s="330"/>
      <c r="AI317" s="330"/>
      <c r="AJ317" s="330"/>
      <c r="AK317" s="330"/>
      <c r="AL317" s="330"/>
      <c r="AM317" s="330"/>
      <c r="AN317" s="330"/>
      <c r="AO317" s="330"/>
      <c r="AP317" s="330"/>
      <c r="AQ317" s="330"/>
      <c r="AR317" s="330"/>
      <c r="AS317" s="330"/>
      <c r="AT317" s="330"/>
      <c r="AU317" s="330"/>
      <c r="AV317" s="330"/>
      <c r="AW317" s="330"/>
      <c r="AX317" s="330">
        <v>1</v>
      </c>
      <c r="AY317" s="330"/>
      <c r="AZ317" s="331">
        <v>1</v>
      </c>
    </row>
    <row r="318" spans="1:52">
      <c r="A318" s="315"/>
      <c r="B318" s="319" t="s">
        <v>876</v>
      </c>
      <c r="C318" s="320"/>
      <c r="D318" s="332"/>
      <c r="E318" s="333"/>
      <c r="F318" s="333"/>
      <c r="G318" s="333"/>
      <c r="H318" s="333"/>
      <c r="I318" s="333"/>
      <c r="J318" s="333"/>
      <c r="K318" s="333"/>
      <c r="L318" s="333"/>
      <c r="M318" s="333"/>
      <c r="N318" s="333"/>
      <c r="O318" s="333"/>
      <c r="P318" s="333"/>
      <c r="Q318" s="333"/>
      <c r="R318" s="333"/>
      <c r="S318" s="333"/>
      <c r="T318" s="333"/>
      <c r="U318" s="333">
        <v>1</v>
      </c>
      <c r="V318" s="333"/>
      <c r="W318" s="333">
        <v>1</v>
      </c>
      <c r="X318" s="333"/>
      <c r="Y318" s="333"/>
      <c r="Z318" s="333"/>
      <c r="AA318" s="333"/>
      <c r="AB318" s="333"/>
      <c r="AC318" s="333"/>
      <c r="AD318" s="333">
        <v>2</v>
      </c>
      <c r="AE318" s="333"/>
      <c r="AF318" s="333"/>
      <c r="AG318" s="333">
        <v>1</v>
      </c>
      <c r="AH318" s="333"/>
      <c r="AI318" s="333"/>
      <c r="AJ318" s="333"/>
      <c r="AK318" s="333">
        <v>1</v>
      </c>
      <c r="AL318" s="333"/>
      <c r="AM318" s="333"/>
      <c r="AN318" s="333"/>
      <c r="AO318" s="333"/>
      <c r="AP318" s="333"/>
      <c r="AQ318" s="333"/>
      <c r="AR318" s="333"/>
      <c r="AS318" s="333"/>
      <c r="AT318" s="333"/>
      <c r="AU318" s="333"/>
      <c r="AV318" s="333"/>
      <c r="AW318" s="333"/>
      <c r="AX318" s="333">
        <v>1</v>
      </c>
      <c r="AY318" s="333"/>
      <c r="AZ318" s="334">
        <v>7</v>
      </c>
    </row>
    <row r="319" spans="1:52">
      <c r="A319" s="315"/>
      <c r="B319" s="305" t="s">
        <v>289</v>
      </c>
      <c r="C319" s="305" t="s">
        <v>800</v>
      </c>
      <c r="D319" s="326"/>
      <c r="E319" s="327"/>
      <c r="F319" s="327"/>
      <c r="G319" s="327"/>
      <c r="H319" s="327"/>
      <c r="I319" s="327"/>
      <c r="J319" s="327"/>
      <c r="K319" s="327"/>
      <c r="L319" s="327"/>
      <c r="M319" s="327"/>
      <c r="N319" s="327"/>
      <c r="O319" s="327"/>
      <c r="P319" s="327"/>
      <c r="Q319" s="327"/>
      <c r="R319" s="327"/>
      <c r="S319" s="327"/>
      <c r="T319" s="327"/>
      <c r="U319" s="327"/>
      <c r="V319" s="327"/>
      <c r="W319" s="327"/>
      <c r="X319" s="327"/>
      <c r="Y319" s="327"/>
      <c r="Z319" s="327"/>
      <c r="AA319" s="327"/>
      <c r="AB319" s="327"/>
      <c r="AC319" s="327"/>
      <c r="AD319" s="327"/>
      <c r="AE319" s="327"/>
      <c r="AF319" s="327"/>
      <c r="AG319" s="327"/>
      <c r="AH319" s="327"/>
      <c r="AI319" s="327"/>
      <c r="AJ319" s="327"/>
      <c r="AK319" s="327"/>
      <c r="AL319" s="327"/>
      <c r="AM319" s="327"/>
      <c r="AN319" s="327"/>
      <c r="AO319" s="327"/>
      <c r="AP319" s="327"/>
      <c r="AQ319" s="327"/>
      <c r="AR319" s="327">
        <v>1</v>
      </c>
      <c r="AS319" s="327"/>
      <c r="AT319" s="327"/>
      <c r="AU319" s="327"/>
      <c r="AV319" s="327"/>
      <c r="AW319" s="327"/>
      <c r="AX319" s="327"/>
      <c r="AY319" s="327"/>
      <c r="AZ319" s="328">
        <v>1</v>
      </c>
    </row>
    <row r="320" spans="1:52">
      <c r="A320" s="315"/>
      <c r="B320" s="315"/>
      <c r="C320" s="318" t="s">
        <v>658</v>
      </c>
      <c r="D320" s="329"/>
      <c r="E320" s="330"/>
      <c r="F320" s="330"/>
      <c r="G320" s="330"/>
      <c r="H320" s="330"/>
      <c r="I320" s="330"/>
      <c r="J320" s="330"/>
      <c r="K320" s="330"/>
      <c r="L320" s="330"/>
      <c r="M320" s="330"/>
      <c r="N320" s="330"/>
      <c r="O320" s="330"/>
      <c r="P320" s="330"/>
      <c r="Q320" s="330"/>
      <c r="R320" s="330"/>
      <c r="S320" s="330"/>
      <c r="T320" s="330"/>
      <c r="U320" s="330"/>
      <c r="V320" s="330"/>
      <c r="W320" s="330"/>
      <c r="X320" s="330"/>
      <c r="Y320" s="330"/>
      <c r="Z320" s="330"/>
      <c r="AA320" s="330"/>
      <c r="AB320" s="330"/>
      <c r="AC320" s="330"/>
      <c r="AD320" s="330"/>
      <c r="AE320" s="330"/>
      <c r="AF320" s="330"/>
      <c r="AG320" s="330"/>
      <c r="AH320" s="330">
        <v>1</v>
      </c>
      <c r="AI320" s="330"/>
      <c r="AJ320" s="330"/>
      <c r="AK320" s="330"/>
      <c r="AL320" s="330"/>
      <c r="AM320" s="330"/>
      <c r="AN320" s="330"/>
      <c r="AO320" s="330"/>
      <c r="AP320" s="330"/>
      <c r="AQ320" s="330"/>
      <c r="AR320" s="330"/>
      <c r="AS320" s="330"/>
      <c r="AT320" s="330"/>
      <c r="AU320" s="330"/>
      <c r="AV320" s="330"/>
      <c r="AW320" s="330"/>
      <c r="AX320" s="330"/>
      <c r="AY320" s="330"/>
      <c r="AZ320" s="331">
        <v>1</v>
      </c>
    </row>
    <row r="321" spans="1:52">
      <c r="A321" s="315"/>
      <c r="B321" s="319" t="s">
        <v>879</v>
      </c>
      <c r="C321" s="320"/>
      <c r="D321" s="332"/>
      <c r="E321" s="333"/>
      <c r="F321" s="333"/>
      <c r="G321" s="333"/>
      <c r="H321" s="333"/>
      <c r="I321" s="333"/>
      <c r="J321" s="333"/>
      <c r="K321" s="333"/>
      <c r="L321" s="333"/>
      <c r="M321" s="333"/>
      <c r="N321" s="333"/>
      <c r="O321" s="333"/>
      <c r="P321" s="333"/>
      <c r="Q321" s="333"/>
      <c r="R321" s="333"/>
      <c r="S321" s="333"/>
      <c r="T321" s="333"/>
      <c r="U321" s="333"/>
      <c r="V321" s="333"/>
      <c r="W321" s="333"/>
      <c r="X321" s="333"/>
      <c r="Y321" s="333"/>
      <c r="Z321" s="333"/>
      <c r="AA321" s="333"/>
      <c r="AB321" s="333"/>
      <c r="AC321" s="333"/>
      <c r="AD321" s="333"/>
      <c r="AE321" s="333"/>
      <c r="AF321" s="333"/>
      <c r="AG321" s="333"/>
      <c r="AH321" s="333">
        <v>1</v>
      </c>
      <c r="AI321" s="333"/>
      <c r="AJ321" s="333"/>
      <c r="AK321" s="333"/>
      <c r="AL321" s="333"/>
      <c r="AM321" s="333"/>
      <c r="AN321" s="333"/>
      <c r="AO321" s="333"/>
      <c r="AP321" s="333"/>
      <c r="AQ321" s="333"/>
      <c r="AR321" s="333">
        <v>1</v>
      </c>
      <c r="AS321" s="333"/>
      <c r="AT321" s="333"/>
      <c r="AU321" s="333"/>
      <c r="AV321" s="333"/>
      <c r="AW321" s="333"/>
      <c r="AX321" s="333"/>
      <c r="AY321" s="333"/>
      <c r="AZ321" s="334">
        <v>2</v>
      </c>
    </row>
    <row r="322" spans="1:52">
      <c r="A322" s="315"/>
      <c r="B322" s="305" t="s">
        <v>288</v>
      </c>
      <c r="C322" s="305" t="s">
        <v>566</v>
      </c>
      <c r="D322" s="326"/>
      <c r="E322" s="327"/>
      <c r="F322" s="327"/>
      <c r="G322" s="327"/>
      <c r="H322" s="327"/>
      <c r="I322" s="327"/>
      <c r="J322" s="327"/>
      <c r="K322" s="327"/>
      <c r="L322" s="327"/>
      <c r="M322" s="327"/>
      <c r="N322" s="327"/>
      <c r="O322" s="327"/>
      <c r="P322" s="327"/>
      <c r="Q322" s="327"/>
      <c r="R322" s="327"/>
      <c r="S322" s="327"/>
      <c r="T322" s="327"/>
      <c r="U322" s="327"/>
      <c r="V322" s="327"/>
      <c r="W322" s="327"/>
      <c r="X322" s="327"/>
      <c r="Y322" s="327"/>
      <c r="Z322" s="327"/>
      <c r="AA322" s="327"/>
      <c r="AB322" s="327"/>
      <c r="AC322" s="327"/>
      <c r="AD322" s="327">
        <v>1</v>
      </c>
      <c r="AE322" s="327"/>
      <c r="AF322" s="327"/>
      <c r="AG322" s="327"/>
      <c r="AH322" s="327"/>
      <c r="AI322" s="327"/>
      <c r="AJ322" s="327"/>
      <c r="AK322" s="327"/>
      <c r="AL322" s="327"/>
      <c r="AM322" s="327"/>
      <c r="AN322" s="327"/>
      <c r="AO322" s="327"/>
      <c r="AP322" s="327"/>
      <c r="AQ322" s="327"/>
      <c r="AR322" s="327"/>
      <c r="AS322" s="327"/>
      <c r="AT322" s="327"/>
      <c r="AU322" s="327"/>
      <c r="AV322" s="327"/>
      <c r="AW322" s="327"/>
      <c r="AX322" s="327"/>
      <c r="AY322" s="327"/>
      <c r="AZ322" s="328">
        <v>1</v>
      </c>
    </row>
    <row r="323" spans="1:52">
      <c r="A323" s="315"/>
      <c r="B323" s="315"/>
      <c r="C323" s="318" t="s">
        <v>682</v>
      </c>
      <c r="D323" s="329"/>
      <c r="E323" s="330"/>
      <c r="F323" s="330"/>
      <c r="G323" s="330"/>
      <c r="H323" s="330"/>
      <c r="I323" s="330"/>
      <c r="J323" s="330"/>
      <c r="K323" s="330"/>
      <c r="L323" s="330"/>
      <c r="M323" s="330"/>
      <c r="N323" s="330"/>
      <c r="O323" s="330"/>
      <c r="P323" s="330"/>
      <c r="Q323" s="330"/>
      <c r="R323" s="330"/>
      <c r="S323" s="330"/>
      <c r="T323" s="330"/>
      <c r="U323" s="330"/>
      <c r="V323" s="330"/>
      <c r="W323" s="330"/>
      <c r="X323" s="330"/>
      <c r="Y323" s="330"/>
      <c r="Z323" s="330"/>
      <c r="AA323" s="330"/>
      <c r="AB323" s="330"/>
      <c r="AC323" s="330"/>
      <c r="AD323" s="330"/>
      <c r="AE323" s="330"/>
      <c r="AF323" s="330"/>
      <c r="AG323" s="330"/>
      <c r="AH323" s="330"/>
      <c r="AI323" s="330"/>
      <c r="AJ323" s="330">
        <v>1</v>
      </c>
      <c r="AK323" s="330"/>
      <c r="AL323" s="330"/>
      <c r="AM323" s="330"/>
      <c r="AN323" s="330"/>
      <c r="AO323" s="330"/>
      <c r="AP323" s="330"/>
      <c r="AQ323" s="330"/>
      <c r="AR323" s="330"/>
      <c r="AS323" s="330"/>
      <c r="AT323" s="330"/>
      <c r="AU323" s="330"/>
      <c r="AV323" s="330"/>
      <c r="AW323" s="330"/>
      <c r="AX323" s="330"/>
      <c r="AY323" s="330"/>
      <c r="AZ323" s="331">
        <v>1</v>
      </c>
    </row>
    <row r="324" spans="1:52">
      <c r="A324" s="315"/>
      <c r="B324" s="319" t="s">
        <v>878</v>
      </c>
      <c r="C324" s="320"/>
      <c r="D324" s="332"/>
      <c r="E324" s="333"/>
      <c r="F324" s="333"/>
      <c r="G324" s="333"/>
      <c r="H324" s="333"/>
      <c r="I324" s="333"/>
      <c r="J324" s="333"/>
      <c r="K324" s="333"/>
      <c r="L324" s="333"/>
      <c r="M324" s="333"/>
      <c r="N324" s="333"/>
      <c r="O324" s="333"/>
      <c r="P324" s="333"/>
      <c r="Q324" s="333"/>
      <c r="R324" s="333"/>
      <c r="S324" s="333"/>
      <c r="T324" s="333"/>
      <c r="U324" s="333"/>
      <c r="V324" s="333"/>
      <c r="W324" s="333"/>
      <c r="X324" s="333"/>
      <c r="Y324" s="333"/>
      <c r="Z324" s="333"/>
      <c r="AA324" s="333"/>
      <c r="AB324" s="333"/>
      <c r="AC324" s="333"/>
      <c r="AD324" s="333">
        <v>1</v>
      </c>
      <c r="AE324" s="333"/>
      <c r="AF324" s="333"/>
      <c r="AG324" s="333"/>
      <c r="AH324" s="333"/>
      <c r="AI324" s="333"/>
      <c r="AJ324" s="333">
        <v>1</v>
      </c>
      <c r="AK324" s="333"/>
      <c r="AL324" s="333"/>
      <c r="AM324" s="333"/>
      <c r="AN324" s="333"/>
      <c r="AO324" s="333"/>
      <c r="AP324" s="333"/>
      <c r="AQ324" s="333"/>
      <c r="AR324" s="333"/>
      <c r="AS324" s="333"/>
      <c r="AT324" s="333"/>
      <c r="AU324" s="333"/>
      <c r="AV324" s="333"/>
      <c r="AW324" s="333"/>
      <c r="AX324" s="333"/>
      <c r="AY324" s="333"/>
      <c r="AZ324" s="334">
        <v>2</v>
      </c>
    </row>
    <row r="325" spans="1:52">
      <c r="A325" s="315"/>
      <c r="B325" s="305" t="s">
        <v>283</v>
      </c>
      <c r="C325" s="305" t="s">
        <v>283</v>
      </c>
      <c r="D325" s="326"/>
      <c r="E325" s="327"/>
      <c r="F325" s="327"/>
      <c r="G325" s="327"/>
      <c r="H325" s="327"/>
      <c r="I325" s="327"/>
      <c r="J325" s="327"/>
      <c r="K325" s="327"/>
      <c r="L325" s="327"/>
      <c r="M325" s="327"/>
      <c r="N325" s="327"/>
      <c r="O325" s="327"/>
      <c r="P325" s="327"/>
      <c r="Q325" s="327"/>
      <c r="R325" s="327"/>
      <c r="S325" s="327"/>
      <c r="T325" s="327"/>
      <c r="U325" s="327"/>
      <c r="V325" s="327"/>
      <c r="W325" s="327"/>
      <c r="X325" s="327"/>
      <c r="Y325" s="327"/>
      <c r="Z325" s="327"/>
      <c r="AA325" s="327"/>
      <c r="AB325" s="327"/>
      <c r="AC325" s="327"/>
      <c r="AD325" s="327"/>
      <c r="AE325" s="327"/>
      <c r="AF325" s="327"/>
      <c r="AG325" s="327"/>
      <c r="AH325" s="327"/>
      <c r="AI325" s="327"/>
      <c r="AJ325" s="327"/>
      <c r="AK325" s="327"/>
      <c r="AL325" s="327"/>
      <c r="AM325" s="327"/>
      <c r="AN325" s="327">
        <v>1</v>
      </c>
      <c r="AO325" s="327"/>
      <c r="AP325" s="327"/>
      <c r="AQ325" s="327"/>
      <c r="AR325" s="327"/>
      <c r="AS325" s="327"/>
      <c r="AT325" s="327"/>
      <c r="AU325" s="327"/>
      <c r="AV325" s="327"/>
      <c r="AW325" s="327"/>
      <c r="AX325" s="327"/>
      <c r="AY325" s="327"/>
      <c r="AZ325" s="328">
        <v>1</v>
      </c>
    </row>
    <row r="326" spans="1:52">
      <c r="A326" s="315"/>
      <c r="B326" s="315"/>
      <c r="C326" s="318" t="s">
        <v>193</v>
      </c>
      <c r="D326" s="329"/>
      <c r="E326" s="330"/>
      <c r="F326" s="330"/>
      <c r="G326" s="330"/>
      <c r="H326" s="330"/>
      <c r="I326" s="330"/>
      <c r="J326" s="330"/>
      <c r="K326" s="330"/>
      <c r="L326" s="330"/>
      <c r="M326" s="330"/>
      <c r="N326" s="330"/>
      <c r="O326" s="330"/>
      <c r="P326" s="330"/>
      <c r="Q326" s="330"/>
      <c r="R326" s="330"/>
      <c r="S326" s="330"/>
      <c r="T326" s="330"/>
      <c r="U326" s="330"/>
      <c r="V326" s="330"/>
      <c r="W326" s="330">
        <v>1</v>
      </c>
      <c r="X326" s="330"/>
      <c r="Y326" s="330"/>
      <c r="Z326" s="330"/>
      <c r="AA326" s="330"/>
      <c r="AB326" s="330"/>
      <c r="AC326" s="330"/>
      <c r="AD326" s="330"/>
      <c r="AE326" s="330"/>
      <c r="AF326" s="330"/>
      <c r="AG326" s="330"/>
      <c r="AH326" s="330"/>
      <c r="AI326" s="330"/>
      <c r="AJ326" s="330"/>
      <c r="AK326" s="330"/>
      <c r="AL326" s="330"/>
      <c r="AM326" s="330"/>
      <c r="AN326" s="330"/>
      <c r="AO326" s="330"/>
      <c r="AP326" s="330"/>
      <c r="AQ326" s="330"/>
      <c r="AR326" s="330"/>
      <c r="AS326" s="330"/>
      <c r="AT326" s="330"/>
      <c r="AU326" s="330"/>
      <c r="AV326" s="330"/>
      <c r="AW326" s="330"/>
      <c r="AX326" s="330"/>
      <c r="AY326" s="330"/>
      <c r="AZ326" s="331">
        <v>1</v>
      </c>
    </row>
    <row r="327" spans="1:52">
      <c r="A327" s="315"/>
      <c r="B327" s="319" t="s">
        <v>877</v>
      </c>
      <c r="C327" s="320"/>
      <c r="D327" s="332"/>
      <c r="E327" s="333"/>
      <c r="F327" s="333"/>
      <c r="G327" s="333"/>
      <c r="H327" s="333"/>
      <c r="I327" s="333"/>
      <c r="J327" s="333"/>
      <c r="K327" s="333"/>
      <c r="L327" s="333"/>
      <c r="M327" s="333"/>
      <c r="N327" s="333"/>
      <c r="O327" s="333"/>
      <c r="P327" s="333"/>
      <c r="Q327" s="333"/>
      <c r="R327" s="333"/>
      <c r="S327" s="333"/>
      <c r="T327" s="333"/>
      <c r="U327" s="333"/>
      <c r="V327" s="333"/>
      <c r="W327" s="333">
        <v>1</v>
      </c>
      <c r="X327" s="333"/>
      <c r="Y327" s="333"/>
      <c r="Z327" s="333"/>
      <c r="AA327" s="333"/>
      <c r="AB327" s="333"/>
      <c r="AC327" s="333"/>
      <c r="AD327" s="333"/>
      <c r="AE327" s="333"/>
      <c r="AF327" s="333"/>
      <c r="AG327" s="333"/>
      <c r="AH327" s="333"/>
      <c r="AI327" s="333"/>
      <c r="AJ327" s="333"/>
      <c r="AK327" s="333"/>
      <c r="AL327" s="333"/>
      <c r="AM327" s="333"/>
      <c r="AN327" s="333">
        <v>1</v>
      </c>
      <c r="AO327" s="333"/>
      <c r="AP327" s="333"/>
      <c r="AQ327" s="333"/>
      <c r="AR327" s="333"/>
      <c r="AS327" s="333"/>
      <c r="AT327" s="333"/>
      <c r="AU327" s="333"/>
      <c r="AV327" s="333"/>
      <c r="AW327" s="333"/>
      <c r="AX327" s="333"/>
      <c r="AY327" s="333"/>
      <c r="AZ327" s="334">
        <v>2</v>
      </c>
    </row>
    <row r="328" spans="1:52">
      <c r="A328" s="315"/>
      <c r="B328" s="305" t="s">
        <v>285</v>
      </c>
      <c r="C328" s="305" t="s">
        <v>693</v>
      </c>
      <c r="D328" s="326"/>
      <c r="E328" s="327"/>
      <c r="F328" s="327"/>
      <c r="G328" s="327"/>
      <c r="H328" s="327"/>
      <c r="I328" s="327"/>
      <c r="J328" s="327"/>
      <c r="K328" s="327"/>
      <c r="L328" s="327"/>
      <c r="M328" s="327"/>
      <c r="N328" s="327"/>
      <c r="O328" s="327"/>
      <c r="P328" s="327"/>
      <c r="Q328" s="327"/>
      <c r="R328" s="327"/>
      <c r="S328" s="327"/>
      <c r="T328" s="327"/>
      <c r="U328" s="327"/>
      <c r="V328" s="327"/>
      <c r="W328" s="327"/>
      <c r="X328" s="327"/>
      <c r="Y328" s="327"/>
      <c r="Z328" s="327"/>
      <c r="AA328" s="327"/>
      <c r="AB328" s="327"/>
      <c r="AC328" s="327"/>
      <c r="AD328" s="327"/>
      <c r="AE328" s="327"/>
      <c r="AF328" s="327"/>
      <c r="AG328" s="327"/>
      <c r="AH328" s="327"/>
      <c r="AI328" s="327"/>
      <c r="AJ328" s="327">
        <v>1</v>
      </c>
      <c r="AK328" s="327"/>
      <c r="AL328" s="327"/>
      <c r="AM328" s="327"/>
      <c r="AN328" s="327"/>
      <c r="AO328" s="327"/>
      <c r="AP328" s="327"/>
      <c r="AQ328" s="327"/>
      <c r="AR328" s="327"/>
      <c r="AS328" s="327"/>
      <c r="AT328" s="327"/>
      <c r="AU328" s="327"/>
      <c r="AV328" s="327"/>
      <c r="AW328" s="327"/>
      <c r="AX328" s="327"/>
      <c r="AY328" s="327"/>
      <c r="AZ328" s="328">
        <v>1</v>
      </c>
    </row>
    <row r="329" spans="1:52">
      <c r="A329" s="315"/>
      <c r="B329" s="319" t="s">
        <v>880</v>
      </c>
      <c r="C329" s="320"/>
      <c r="D329" s="332"/>
      <c r="E329" s="333"/>
      <c r="F329" s="333"/>
      <c r="G329" s="333"/>
      <c r="H329" s="333"/>
      <c r="I329" s="333"/>
      <c r="J329" s="333"/>
      <c r="K329" s="333"/>
      <c r="L329" s="333"/>
      <c r="M329" s="333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  <c r="AA329" s="333"/>
      <c r="AB329" s="333"/>
      <c r="AC329" s="333"/>
      <c r="AD329" s="333"/>
      <c r="AE329" s="333"/>
      <c r="AF329" s="333"/>
      <c r="AG329" s="333"/>
      <c r="AH329" s="333"/>
      <c r="AI329" s="333"/>
      <c r="AJ329" s="333">
        <v>1</v>
      </c>
      <c r="AK329" s="333"/>
      <c r="AL329" s="333"/>
      <c r="AM329" s="333"/>
      <c r="AN329" s="333"/>
      <c r="AO329" s="333"/>
      <c r="AP329" s="333"/>
      <c r="AQ329" s="333"/>
      <c r="AR329" s="333"/>
      <c r="AS329" s="333"/>
      <c r="AT329" s="333"/>
      <c r="AU329" s="333"/>
      <c r="AV329" s="333"/>
      <c r="AW329" s="333"/>
      <c r="AX329" s="333"/>
      <c r="AY329" s="333"/>
      <c r="AZ329" s="334">
        <v>1</v>
      </c>
    </row>
    <row r="330" spans="1:52">
      <c r="A330" s="339" t="s">
        <v>866</v>
      </c>
      <c r="B330" s="340"/>
      <c r="C330" s="340"/>
      <c r="D330" s="341"/>
      <c r="E330" s="342"/>
      <c r="F330" s="342"/>
      <c r="G330" s="342"/>
      <c r="H330" s="342"/>
      <c r="I330" s="342"/>
      <c r="J330" s="342"/>
      <c r="K330" s="342"/>
      <c r="L330" s="342"/>
      <c r="M330" s="342"/>
      <c r="N330" s="342">
        <v>1</v>
      </c>
      <c r="O330" s="342"/>
      <c r="P330" s="342"/>
      <c r="Q330" s="342">
        <v>3</v>
      </c>
      <c r="R330" s="342"/>
      <c r="S330" s="342">
        <v>1</v>
      </c>
      <c r="T330" s="342">
        <v>2</v>
      </c>
      <c r="U330" s="342">
        <v>2</v>
      </c>
      <c r="V330" s="342">
        <v>1</v>
      </c>
      <c r="W330" s="342">
        <v>5</v>
      </c>
      <c r="X330" s="342">
        <v>5</v>
      </c>
      <c r="Y330" s="342">
        <v>4</v>
      </c>
      <c r="Z330" s="342">
        <v>1</v>
      </c>
      <c r="AA330" s="342">
        <v>3</v>
      </c>
      <c r="AB330" s="342">
        <v>2</v>
      </c>
      <c r="AC330" s="342">
        <v>4</v>
      </c>
      <c r="AD330" s="342">
        <v>11</v>
      </c>
      <c r="AE330" s="342">
        <v>6</v>
      </c>
      <c r="AF330" s="342">
        <v>5</v>
      </c>
      <c r="AG330" s="342">
        <v>5</v>
      </c>
      <c r="AH330" s="342">
        <v>4</v>
      </c>
      <c r="AI330" s="342">
        <v>5</v>
      </c>
      <c r="AJ330" s="342">
        <v>5</v>
      </c>
      <c r="AK330" s="342">
        <v>7</v>
      </c>
      <c r="AL330" s="342">
        <v>3</v>
      </c>
      <c r="AM330" s="342"/>
      <c r="AN330" s="342">
        <v>2</v>
      </c>
      <c r="AO330" s="342">
        <v>1</v>
      </c>
      <c r="AP330" s="342"/>
      <c r="AQ330" s="342">
        <v>1</v>
      </c>
      <c r="AR330" s="342">
        <v>1</v>
      </c>
      <c r="AS330" s="342"/>
      <c r="AT330" s="342"/>
      <c r="AU330" s="342"/>
      <c r="AV330" s="342"/>
      <c r="AW330" s="342"/>
      <c r="AX330" s="342">
        <v>1</v>
      </c>
      <c r="AY330" s="342"/>
      <c r="AZ330" s="343">
        <v>91</v>
      </c>
    </row>
    <row r="331" spans="1:52">
      <c r="A331" s="305" t="s">
        <v>58</v>
      </c>
      <c r="B331" s="305" t="s">
        <v>194</v>
      </c>
      <c r="C331" s="305" t="s">
        <v>769</v>
      </c>
      <c r="D331" s="326"/>
      <c r="E331" s="327"/>
      <c r="F331" s="327"/>
      <c r="G331" s="327"/>
      <c r="H331" s="327"/>
      <c r="I331" s="327"/>
      <c r="J331" s="327"/>
      <c r="K331" s="327"/>
      <c r="L331" s="327"/>
      <c r="M331" s="327"/>
      <c r="N331" s="327"/>
      <c r="O331" s="327"/>
      <c r="P331" s="327"/>
      <c r="Q331" s="327"/>
      <c r="R331" s="327"/>
      <c r="S331" s="327"/>
      <c r="T331" s="327"/>
      <c r="U331" s="327"/>
      <c r="V331" s="327"/>
      <c r="W331" s="327"/>
      <c r="X331" s="327"/>
      <c r="Y331" s="327"/>
      <c r="Z331" s="327"/>
      <c r="AA331" s="327"/>
      <c r="AB331" s="327"/>
      <c r="AC331" s="327"/>
      <c r="AD331" s="327"/>
      <c r="AE331" s="327"/>
      <c r="AF331" s="327"/>
      <c r="AG331" s="327"/>
      <c r="AH331" s="327"/>
      <c r="AI331" s="327"/>
      <c r="AJ331" s="327"/>
      <c r="AK331" s="327"/>
      <c r="AL331" s="327"/>
      <c r="AM331" s="327"/>
      <c r="AN331" s="327"/>
      <c r="AO331" s="327">
        <v>1</v>
      </c>
      <c r="AP331" s="327"/>
      <c r="AQ331" s="327"/>
      <c r="AR331" s="327"/>
      <c r="AS331" s="327"/>
      <c r="AT331" s="327"/>
      <c r="AU331" s="327"/>
      <c r="AV331" s="327"/>
      <c r="AW331" s="327"/>
      <c r="AX331" s="327"/>
      <c r="AY331" s="327"/>
      <c r="AZ331" s="328">
        <v>1</v>
      </c>
    </row>
    <row r="332" spans="1:52">
      <c r="A332" s="315"/>
      <c r="B332" s="315"/>
      <c r="C332" s="318" t="s">
        <v>533</v>
      </c>
      <c r="D332" s="329"/>
      <c r="E332" s="330"/>
      <c r="F332" s="330"/>
      <c r="G332" s="330"/>
      <c r="H332" s="330"/>
      <c r="I332" s="330"/>
      <c r="J332" s="330"/>
      <c r="K332" s="330"/>
      <c r="L332" s="330"/>
      <c r="M332" s="330"/>
      <c r="N332" s="330"/>
      <c r="O332" s="330"/>
      <c r="P332" s="330"/>
      <c r="Q332" s="330"/>
      <c r="R332" s="330"/>
      <c r="S332" s="330"/>
      <c r="T332" s="330"/>
      <c r="U332" s="330"/>
      <c r="V332" s="330"/>
      <c r="W332" s="330"/>
      <c r="X332" s="330"/>
      <c r="Y332" s="330"/>
      <c r="Z332" s="330"/>
      <c r="AA332" s="330">
        <v>2</v>
      </c>
      <c r="AB332" s="330">
        <v>1</v>
      </c>
      <c r="AC332" s="330">
        <v>2</v>
      </c>
      <c r="AD332" s="330">
        <v>1</v>
      </c>
      <c r="AE332" s="330"/>
      <c r="AF332" s="330"/>
      <c r="AG332" s="330"/>
      <c r="AH332" s="330"/>
      <c r="AI332" s="330"/>
      <c r="AJ332" s="330"/>
      <c r="AK332" s="330"/>
      <c r="AL332" s="330"/>
      <c r="AM332" s="330"/>
      <c r="AN332" s="330"/>
      <c r="AO332" s="330">
        <v>1</v>
      </c>
      <c r="AP332" s="330"/>
      <c r="AQ332" s="330"/>
      <c r="AR332" s="330"/>
      <c r="AS332" s="330"/>
      <c r="AT332" s="330"/>
      <c r="AU332" s="330"/>
      <c r="AV332" s="330"/>
      <c r="AW332" s="330"/>
      <c r="AX332" s="330"/>
      <c r="AY332" s="330"/>
      <c r="AZ332" s="331">
        <v>7</v>
      </c>
    </row>
    <row r="333" spans="1:52">
      <c r="A333" s="315"/>
      <c r="B333" s="315"/>
      <c r="C333" s="318" t="s">
        <v>194</v>
      </c>
      <c r="D333" s="329"/>
      <c r="E333" s="330"/>
      <c r="F333" s="330"/>
      <c r="G333" s="330"/>
      <c r="H333" s="330"/>
      <c r="I333" s="330"/>
      <c r="J333" s="330"/>
      <c r="K333" s="330"/>
      <c r="L333" s="330"/>
      <c r="M333" s="330"/>
      <c r="N333" s="330">
        <v>1</v>
      </c>
      <c r="O333" s="330"/>
      <c r="P333" s="330"/>
      <c r="Q333" s="330"/>
      <c r="R333" s="330"/>
      <c r="S333" s="330"/>
      <c r="T333" s="330"/>
      <c r="U333" s="330"/>
      <c r="V333" s="330"/>
      <c r="W333" s="330"/>
      <c r="X333" s="330"/>
      <c r="Y333" s="330"/>
      <c r="Z333" s="330"/>
      <c r="AA333" s="330"/>
      <c r="AB333" s="330"/>
      <c r="AC333" s="330"/>
      <c r="AD333" s="330"/>
      <c r="AE333" s="330"/>
      <c r="AF333" s="330"/>
      <c r="AG333" s="330"/>
      <c r="AH333" s="330"/>
      <c r="AI333" s="330"/>
      <c r="AJ333" s="330"/>
      <c r="AK333" s="330"/>
      <c r="AL333" s="330"/>
      <c r="AM333" s="330"/>
      <c r="AN333" s="330"/>
      <c r="AO333" s="330"/>
      <c r="AP333" s="330"/>
      <c r="AQ333" s="330"/>
      <c r="AR333" s="330"/>
      <c r="AS333" s="330"/>
      <c r="AT333" s="330"/>
      <c r="AU333" s="330"/>
      <c r="AV333" s="330"/>
      <c r="AW333" s="330"/>
      <c r="AX333" s="330"/>
      <c r="AY333" s="330"/>
      <c r="AZ333" s="331">
        <v>1</v>
      </c>
    </row>
    <row r="334" spans="1:52">
      <c r="A334" s="315"/>
      <c r="B334" s="315"/>
      <c r="C334" s="318" t="s">
        <v>377</v>
      </c>
      <c r="D334" s="329"/>
      <c r="E334" s="330"/>
      <c r="F334" s="330"/>
      <c r="G334" s="330">
        <v>1</v>
      </c>
      <c r="H334" s="330"/>
      <c r="I334" s="330"/>
      <c r="J334" s="330"/>
      <c r="K334" s="330"/>
      <c r="L334" s="330"/>
      <c r="M334" s="330"/>
      <c r="N334" s="330"/>
      <c r="O334" s="330"/>
      <c r="P334" s="330"/>
      <c r="Q334" s="330"/>
      <c r="R334" s="330"/>
      <c r="S334" s="330"/>
      <c r="T334" s="330"/>
      <c r="U334" s="330"/>
      <c r="V334" s="330"/>
      <c r="W334" s="330"/>
      <c r="X334" s="330"/>
      <c r="Y334" s="330"/>
      <c r="Z334" s="330"/>
      <c r="AA334" s="330"/>
      <c r="AB334" s="330"/>
      <c r="AC334" s="330"/>
      <c r="AD334" s="330"/>
      <c r="AE334" s="330"/>
      <c r="AF334" s="330"/>
      <c r="AG334" s="330"/>
      <c r="AH334" s="330"/>
      <c r="AI334" s="330"/>
      <c r="AJ334" s="330"/>
      <c r="AK334" s="330"/>
      <c r="AL334" s="330"/>
      <c r="AM334" s="330"/>
      <c r="AN334" s="330"/>
      <c r="AO334" s="330"/>
      <c r="AP334" s="330"/>
      <c r="AQ334" s="330"/>
      <c r="AR334" s="330"/>
      <c r="AS334" s="330"/>
      <c r="AT334" s="330"/>
      <c r="AU334" s="330"/>
      <c r="AV334" s="330"/>
      <c r="AW334" s="330"/>
      <c r="AX334" s="330"/>
      <c r="AY334" s="330"/>
      <c r="AZ334" s="331">
        <v>1</v>
      </c>
    </row>
    <row r="335" spans="1:52">
      <c r="A335" s="315"/>
      <c r="B335" s="315"/>
      <c r="C335" s="318" t="s">
        <v>489</v>
      </c>
      <c r="D335" s="329"/>
      <c r="E335" s="330"/>
      <c r="F335" s="330"/>
      <c r="G335" s="330"/>
      <c r="H335" s="330"/>
      <c r="I335" s="330"/>
      <c r="J335" s="330"/>
      <c r="K335" s="330"/>
      <c r="L335" s="330"/>
      <c r="M335" s="330"/>
      <c r="N335" s="330"/>
      <c r="O335" s="330"/>
      <c r="P335" s="330"/>
      <c r="Q335" s="330"/>
      <c r="R335" s="330"/>
      <c r="S335" s="330"/>
      <c r="T335" s="330"/>
      <c r="U335" s="330"/>
      <c r="V335" s="330"/>
      <c r="W335" s="330">
        <v>1</v>
      </c>
      <c r="X335" s="330">
        <v>1</v>
      </c>
      <c r="Y335" s="330"/>
      <c r="Z335" s="330">
        <v>1</v>
      </c>
      <c r="AA335" s="330"/>
      <c r="AB335" s="330"/>
      <c r="AC335" s="330"/>
      <c r="AD335" s="330"/>
      <c r="AE335" s="330"/>
      <c r="AF335" s="330"/>
      <c r="AG335" s="330"/>
      <c r="AH335" s="330"/>
      <c r="AI335" s="330"/>
      <c r="AJ335" s="330"/>
      <c r="AK335" s="330"/>
      <c r="AL335" s="330"/>
      <c r="AM335" s="330"/>
      <c r="AN335" s="330"/>
      <c r="AO335" s="330"/>
      <c r="AP335" s="330"/>
      <c r="AQ335" s="330"/>
      <c r="AR335" s="330"/>
      <c r="AS335" s="330"/>
      <c r="AT335" s="330"/>
      <c r="AU335" s="330"/>
      <c r="AV335" s="330"/>
      <c r="AW335" s="330"/>
      <c r="AX335" s="330"/>
      <c r="AY335" s="330"/>
      <c r="AZ335" s="331">
        <v>3</v>
      </c>
    </row>
    <row r="336" spans="1:52">
      <c r="A336" s="315"/>
      <c r="B336" s="319" t="s">
        <v>881</v>
      </c>
      <c r="C336" s="320"/>
      <c r="D336" s="332"/>
      <c r="E336" s="333"/>
      <c r="F336" s="333"/>
      <c r="G336" s="333">
        <v>1</v>
      </c>
      <c r="H336" s="333"/>
      <c r="I336" s="333"/>
      <c r="J336" s="333"/>
      <c r="K336" s="333"/>
      <c r="L336" s="333"/>
      <c r="M336" s="333"/>
      <c r="N336" s="333">
        <v>1</v>
      </c>
      <c r="O336" s="333"/>
      <c r="P336" s="333"/>
      <c r="Q336" s="333"/>
      <c r="R336" s="333"/>
      <c r="S336" s="333"/>
      <c r="T336" s="333"/>
      <c r="U336" s="333"/>
      <c r="V336" s="333"/>
      <c r="W336" s="333">
        <v>1</v>
      </c>
      <c r="X336" s="333">
        <v>1</v>
      </c>
      <c r="Y336" s="333"/>
      <c r="Z336" s="333">
        <v>1</v>
      </c>
      <c r="AA336" s="333">
        <v>2</v>
      </c>
      <c r="AB336" s="333">
        <v>1</v>
      </c>
      <c r="AC336" s="333">
        <v>2</v>
      </c>
      <c r="AD336" s="333">
        <v>1</v>
      </c>
      <c r="AE336" s="333"/>
      <c r="AF336" s="333"/>
      <c r="AG336" s="333"/>
      <c r="AH336" s="333"/>
      <c r="AI336" s="333"/>
      <c r="AJ336" s="333"/>
      <c r="AK336" s="333"/>
      <c r="AL336" s="333"/>
      <c r="AM336" s="333"/>
      <c r="AN336" s="333"/>
      <c r="AO336" s="333">
        <v>2</v>
      </c>
      <c r="AP336" s="333"/>
      <c r="AQ336" s="333"/>
      <c r="AR336" s="333"/>
      <c r="AS336" s="333"/>
      <c r="AT336" s="333"/>
      <c r="AU336" s="333"/>
      <c r="AV336" s="333"/>
      <c r="AW336" s="333"/>
      <c r="AX336" s="333"/>
      <c r="AY336" s="333"/>
      <c r="AZ336" s="334">
        <v>13</v>
      </c>
    </row>
    <row r="337" spans="1:52">
      <c r="A337" s="315"/>
      <c r="B337" s="305" t="s">
        <v>171</v>
      </c>
      <c r="C337" s="305" t="s">
        <v>171</v>
      </c>
      <c r="D337" s="326"/>
      <c r="E337" s="327">
        <v>1</v>
      </c>
      <c r="F337" s="327"/>
      <c r="G337" s="327"/>
      <c r="H337" s="327"/>
      <c r="I337" s="327"/>
      <c r="J337" s="327"/>
      <c r="K337" s="327"/>
      <c r="L337" s="327"/>
      <c r="M337" s="327"/>
      <c r="N337" s="327"/>
      <c r="O337" s="327"/>
      <c r="P337" s="327"/>
      <c r="Q337" s="327"/>
      <c r="R337" s="327"/>
      <c r="S337" s="327"/>
      <c r="T337" s="327"/>
      <c r="U337" s="327"/>
      <c r="V337" s="327"/>
      <c r="W337" s="327"/>
      <c r="X337" s="327"/>
      <c r="Y337" s="327"/>
      <c r="Z337" s="327"/>
      <c r="AA337" s="327"/>
      <c r="AB337" s="327"/>
      <c r="AC337" s="327"/>
      <c r="AD337" s="327"/>
      <c r="AE337" s="327"/>
      <c r="AF337" s="327"/>
      <c r="AG337" s="327"/>
      <c r="AH337" s="327"/>
      <c r="AI337" s="327"/>
      <c r="AJ337" s="327"/>
      <c r="AK337" s="327"/>
      <c r="AL337" s="327"/>
      <c r="AM337" s="327"/>
      <c r="AN337" s="327"/>
      <c r="AO337" s="327"/>
      <c r="AP337" s="327"/>
      <c r="AQ337" s="327"/>
      <c r="AR337" s="327"/>
      <c r="AS337" s="327"/>
      <c r="AT337" s="327"/>
      <c r="AU337" s="327"/>
      <c r="AV337" s="327"/>
      <c r="AW337" s="327"/>
      <c r="AX337" s="327"/>
      <c r="AY337" s="327"/>
      <c r="AZ337" s="328">
        <v>1</v>
      </c>
    </row>
    <row r="338" spans="1:52">
      <c r="A338" s="315"/>
      <c r="B338" s="315"/>
      <c r="C338" s="318" t="s">
        <v>543</v>
      </c>
      <c r="D338" s="329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>
        <v>1</v>
      </c>
      <c r="AC338" s="330"/>
      <c r="AD338" s="330"/>
      <c r="AE338" s="330"/>
      <c r="AF338" s="330"/>
      <c r="AG338" s="330"/>
      <c r="AH338" s="330"/>
      <c r="AI338" s="330"/>
      <c r="AJ338" s="330"/>
      <c r="AK338" s="330"/>
      <c r="AL338" s="330"/>
      <c r="AM338" s="330"/>
      <c r="AN338" s="330"/>
      <c r="AO338" s="330"/>
      <c r="AP338" s="330"/>
      <c r="AQ338" s="330"/>
      <c r="AR338" s="330"/>
      <c r="AS338" s="330"/>
      <c r="AT338" s="330"/>
      <c r="AU338" s="330"/>
      <c r="AV338" s="330"/>
      <c r="AW338" s="330"/>
      <c r="AX338" s="330"/>
      <c r="AY338" s="330"/>
      <c r="AZ338" s="331">
        <v>1</v>
      </c>
    </row>
    <row r="339" spans="1:52">
      <c r="A339" s="315"/>
      <c r="B339" s="319" t="s">
        <v>882</v>
      </c>
      <c r="C339" s="320"/>
      <c r="D339" s="332"/>
      <c r="E339" s="333">
        <v>1</v>
      </c>
      <c r="F339" s="333"/>
      <c r="G339" s="333"/>
      <c r="H339" s="333"/>
      <c r="I339" s="333"/>
      <c r="J339" s="333"/>
      <c r="K339" s="333"/>
      <c r="L339" s="333"/>
      <c r="M339" s="333"/>
      <c r="N339" s="333"/>
      <c r="O339" s="333"/>
      <c r="P339" s="333"/>
      <c r="Q339" s="333"/>
      <c r="R339" s="333"/>
      <c r="S339" s="333"/>
      <c r="T339" s="333"/>
      <c r="U339" s="333"/>
      <c r="V339" s="333"/>
      <c r="W339" s="333"/>
      <c r="X339" s="333"/>
      <c r="Y339" s="333"/>
      <c r="Z339" s="333"/>
      <c r="AA339" s="333"/>
      <c r="AB339" s="333">
        <v>1</v>
      </c>
      <c r="AC339" s="333"/>
      <c r="AD339" s="333"/>
      <c r="AE339" s="333"/>
      <c r="AF339" s="333"/>
      <c r="AG339" s="333"/>
      <c r="AH339" s="333"/>
      <c r="AI339" s="333"/>
      <c r="AJ339" s="333"/>
      <c r="AK339" s="333"/>
      <c r="AL339" s="333"/>
      <c r="AM339" s="333"/>
      <c r="AN339" s="333"/>
      <c r="AO339" s="333"/>
      <c r="AP339" s="333"/>
      <c r="AQ339" s="333"/>
      <c r="AR339" s="333"/>
      <c r="AS339" s="333"/>
      <c r="AT339" s="333"/>
      <c r="AU339" s="333"/>
      <c r="AV339" s="333"/>
      <c r="AW339" s="333"/>
      <c r="AX339" s="333"/>
      <c r="AY339" s="333"/>
      <c r="AZ339" s="334">
        <v>2</v>
      </c>
    </row>
    <row r="340" spans="1:52">
      <c r="A340" s="315"/>
      <c r="B340" s="305" t="s">
        <v>320</v>
      </c>
      <c r="C340" s="305" t="s">
        <v>497</v>
      </c>
      <c r="D340" s="326"/>
      <c r="E340" s="327"/>
      <c r="F340" s="327"/>
      <c r="G340" s="327"/>
      <c r="H340" s="327"/>
      <c r="I340" s="327"/>
      <c r="J340" s="327"/>
      <c r="K340" s="327"/>
      <c r="L340" s="327"/>
      <c r="M340" s="327"/>
      <c r="N340" s="327"/>
      <c r="O340" s="327"/>
      <c r="P340" s="327"/>
      <c r="Q340" s="327"/>
      <c r="R340" s="327"/>
      <c r="S340" s="327"/>
      <c r="T340" s="327"/>
      <c r="U340" s="327"/>
      <c r="V340" s="327"/>
      <c r="W340" s="327">
        <v>1</v>
      </c>
      <c r="X340" s="327"/>
      <c r="Y340" s="327"/>
      <c r="Z340" s="327"/>
      <c r="AA340" s="327"/>
      <c r="AB340" s="327"/>
      <c r="AC340" s="327"/>
      <c r="AD340" s="327"/>
      <c r="AE340" s="327"/>
      <c r="AF340" s="327"/>
      <c r="AG340" s="327"/>
      <c r="AH340" s="327"/>
      <c r="AI340" s="327"/>
      <c r="AJ340" s="327"/>
      <c r="AK340" s="327"/>
      <c r="AL340" s="327"/>
      <c r="AM340" s="327"/>
      <c r="AN340" s="327"/>
      <c r="AO340" s="327"/>
      <c r="AP340" s="327"/>
      <c r="AQ340" s="327"/>
      <c r="AR340" s="327"/>
      <c r="AS340" s="327"/>
      <c r="AT340" s="327"/>
      <c r="AU340" s="327"/>
      <c r="AV340" s="327"/>
      <c r="AW340" s="327"/>
      <c r="AX340" s="327"/>
      <c r="AY340" s="327"/>
      <c r="AZ340" s="328">
        <v>1</v>
      </c>
    </row>
    <row r="341" spans="1:52">
      <c r="A341" s="315"/>
      <c r="B341" s="315"/>
      <c r="C341" s="318" t="s">
        <v>494</v>
      </c>
      <c r="D341" s="329"/>
      <c r="E341" s="330"/>
      <c r="F341" s="330"/>
      <c r="G341" s="330"/>
      <c r="H341" s="330"/>
      <c r="I341" s="330"/>
      <c r="J341" s="330"/>
      <c r="K341" s="330"/>
      <c r="L341" s="330"/>
      <c r="M341" s="330"/>
      <c r="N341" s="330"/>
      <c r="O341" s="330"/>
      <c r="P341" s="330"/>
      <c r="Q341" s="330"/>
      <c r="R341" s="330"/>
      <c r="S341" s="330"/>
      <c r="T341" s="330"/>
      <c r="U341" s="330"/>
      <c r="V341" s="330">
        <v>1</v>
      </c>
      <c r="W341" s="330"/>
      <c r="X341" s="330"/>
      <c r="Y341" s="330"/>
      <c r="Z341" s="330"/>
      <c r="AA341" s="330"/>
      <c r="AB341" s="330"/>
      <c r="AC341" s="330"/>
      <c r="AD341" s="330"/>
      <c r="AE341" s="330"/>
      <c r="AF341" s="330"/>
      <c r="AG341" s="330"/>
      <c r="AH341" s="330"/>
      <c r="AI341" s="330"/>
      <c r="AJ341" s="330"/>
      <c r="AK341" s="330"/>
      <c r="AL341" s="330"/>
      <c r="AM341" s="330"/>
      <c r="AN341" s="330"/>
      <c r="AO341" s="330"/>
      <c r="AP341" s="330"/>
      <c r="AQ341" s="330"/>
      <c r="AR341" s="330"/>
      <c r="AS341" s="330"/>
      <c r="AT341" s="330"/>
      <c r="AU341" s="330"/>
      <c r="AV341" s="330"/>
      <c r="AW341" s="330"/>
      <c r="AX341" s="330"/>
      <c r="AY341" s="330"/>
      <c r="AZ341" s="331">
        <v>1</v>
      </c>
    </row>
    <row r="342" spans="1:52">
      <c r="A342" s="315"/>
      <c r="B342" s="319" t="s">
        <v>883</v>
      </c>
      <c r="C342" s="320"/>
      <c r="D342" s="332"/>
      <c r="E342" s="333"/>
      <c r="F342" s="333"/>
      <c r="G342" s="333"/>
      <c r="H342" s="333"/>
      <c r="I342" s="333"/>
      <c r="J342" s="333"/>
      <c r="K342" s="333"/>
      <c r="L342" s="333"/>
      <c r="M342" s="333"/>
      <c r="N342" s="333"/>
      <c r="O342" s="333"/>
      <c r="P342" s="333"/>
      <c r="Q342" s="333"/>
      <c r="R342" s="333"/>
      <c r="S342" s="333"/>
      <c r="T342" s="333"/>
      <c r="U342" s="333"/>
      <c r="V342" s="333">
        <v>1</v>
      </c>
      <c r="W342" s="333">
        <v>1</v>
      </c>
      <c r="X342" s="333"/>
      <c r="Y342" s="333"/>
      <c r="Z342" s="333"/>
      <c r="AA342" s="333"/>
      <c r="AB342" s="333"/>
      <c r="AC342" s="333"/>
      <c r="AD342" s="333"/>
      <c r="AE342" s="333"/>
      <c r="AF342" s="333"/>
      <c r="AG342" s="333"/>
      <c r="AH342" s="333"/>
      <c r="AI342" s="333"/>
      <c r="AJ342" s="333"/>
      <c r="AK342" s="333"/>
      <c r="AL342" s="333"/>
      <c r="AM342" s="333"/>
      <c r="AN342" s="333"/>
      <c r="AO342" s="333"/>
      <c r="AP342" s="333"/>
      <c r="AQ342" s="333"/>
      <c r="AR342" s="333"/>
      <c r="AS342" s="333"/>
      <c r="AT342" s="333"/>
      <c r="AU342" s="333"/>
      <c r="AV342" s="333"/>
      <c r="AW342" s="333"/>
      <c r="AX342" s="333"/>
      <c r="AY342" s="333"/>
      <c r="AZ342" s="334">
        <v>2</v>
      </c>
    </row>
    <row r="343" spans="1:52">
      <c r="A343" s="315"/>
      <c r="B343" s="305" t="s">
        <v>319</v>
      </c>
      <c r="C343" s="305" t="s">
        <v>677</v>
      </c>
      <c r="D343" s="326"/>
      <c r="E343" s="327"/>
      <c r="F343" s="327"/>
      <c r="G343" s="327"/>
      <c r="H343" s="327"/>
      <c r="I343" s="327"/>
      <c r="J343" s="327"/>
      <c r="K343" s="327"/>
      <c r="L343" s="327"/>
      <c r="M343" s="327"/>
      <c r="N343" s="327"/>
      <c r="O343" s="327"/>
      <c r="P343" s="327"/>
      <c r="Q343" s="327"/>
      <c r="R343" s="327"/>
      <c r="S343" s="327"/>
      <c r="T343" s="327"/>
      <c r="U343" s="327"/>
      <c r="V343" s="327"/>
      <c r="W343" s="327"/>
      <c r="X343" s="327"/>
      <c r="Y343" s="327"/>
      <c r="Z343" s="327"/>
      <c r="AA343" s="327"/>
      <c r="AB343" s="327"/>
      <c r="AC343" s="327"/>
      <c r="AD343" s="327"/>
      <c r="AE343" s="327"/>
      <c r="AF343" s="327"/>
      <c r="AG343" s="327"/>
      <c r="AH343" s="327"/>
      <c r="AI343" s="327">
        <v>1</v>
      </c>
      <c r="AJ343" s="327"/>
      <c r="AK343" s="327"/>
      <c r="AL343" s="327"/>
      <c r="AM343" s="327"/>
      <c r="AN343" s="327"/>
      <c r="AO343" s="327"/>
      <c r="AP343" s="327"/>
      <c r="AQ343" s="327"/>
      <c r="AR343" s="327"/>
      <c r="AS343" s="327"/>
      <c r="AT343" s="327"/>
      <c r="AU343" s="327"/>
      <c r="AV343" s="327"/>
      <c r="AW343" s="327"/>
      <c r="AX343" s="327"/>
      <c r="AY343" s="327"/>
      <c r="AZ343" s="328">
        <v>1</v>
      </c>
    </row>
    <row r="344" spans="1:52">
      <c r="A344" s="315"/>
      <c r="B344" s="315"/>
      <c r="C344" s="318" t="s">
        <v>445</v>
      </c>
      <c r="D344" s="329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>
        <v>1</v>
      </c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E344" s="330"/>
      <c r="AF344" s="330"/>
      <c r="AG344" s="330"/>
      <c r="AH344" s="330"/>
      <c r="AI344" s="330"/>
      <c r="AJ344" s="330"/>
      <c r="AK344" s="330"/>
      <c r="AL344" s="330"/>
      <c r="AM344" s="330"/>
      <c r="AN344" s="330"/>
      <c r="AO344" s="330"/>
      <c r="AP344" s="330"/>
      <c r="AQ344" s="330"/>
      <c r="AR344" s="330"/>
      <c r="AS344" s="330"/>
      <c r="AT344" s="330"/>
      <c r="AU344" s="330"/>
      <c r="AV344" s="330"/>
      <c r="AW344" s="330"/>
      <c r="AX344" s="330"/>
      <c r="AY344" s="330"/>
      <c r="AZ344" s="331">
        <v>1</v>
      </c>
    </row>
    <row r="345" spans="1:52">
      <c r="A345" s="315"/>
      <c r="B345" s="319" t="s">
        <v>884</v>
      </c>
      <c r="C345" s="320"/>
      <c r="D345" s="332"/>
      <c r="E345" s="333"/>
      <c r="F345" s="333"/>
      <c r="G345" s="333"/>
      <c r="H345" s="333"/>
      <c r="I345" s="333"/>
      <c r="J345" s="333"/>
      <c r="K345" s="333"/>
      <c r="L345" s="333"/>
      <c r="M345" s="333"/>
      <c r="N345" s="333"/>
      <c r="O345" s="333"/>
      <c r="P345" s="333">
        <v>1</v>
      </c>
      <c r="Q345" s="333"/>
      <c r="R345" s="333"/>
      <c r="S345" s="333"/>
      <c r="T345" s="333"/>
      <c r="U345" s="333"/>
      <c r="V345" s="333"/>
      <c r="W345" s="333"/>
      <c r="X345" s="333"/>
      <c r="Y345" s="333"/>
      <c r="Z345" s="333"/>
      <c r="AA345" s="333"/>
      <c r="AB345" s="333"/>
      <c r="AC345" s="333"/>
      <c r="AD345" s="333"/>
      <c r="AE345" s="333"/>
      <c r="AF345" s="333"/>
      <c r="AG345" s="333"/>
      <c r="AH345" s="333"/>
      <c r="AI345" s="333">
        <v>1</v>
      </c>
      <c r="AJ345" s="333"/>
      <c r="AK345" s="333"/>
      <c r="AL345" s="333"/>
      <c r="AM345" s="333"/>
      <c r="AN345" s="333"/>
      <c r="AO345" s="333"/>
      <c r="AP345" s="333"/>
      <c r="AQ345" s="333"/>
      <c r="AR345" s="333"/>
      <c r="AS345" s="333"/>
      <c r="AT345" s="333"/>
      <c r="AU345" s="333"/>
      <c r="AV345" s="333"/>
      <c r="AW345" s="333"/>
      <c r="AX345" s="333"/>
      <c r="AY345" s="333"/>
      <c r="AZ345" s="334">
        <v>2</v>
      </c>
    </row>
    <row r="346" spans="1:52">
      <c r="A346" s="315"/>
      <c r="B346" s="305" t="s">
        <v>58</v>
      </c>
      <c r="C346" s="305" t="s">
        <v>58</v>
      </c>
      <c r="D346" s="326"/>
      <c r="E346" s="327"/>
      <c r="F346" s="327"/>
      <c r="G346" s="327"/>
      <c r="H346" s="327"/>
      <c r="I346" s="327"/>
      <c r="J346" s="327"/>
      <c r="K346" s="327"/>
      <c r="L346" s="327"/>
      <c r="M346" s="327"/>
      <c r="N346" s="327"/>
      <c r="O346" s="327"/>
      <c r="P346" s="327"/>
      <c r="Q346" s="327"/>
      <c r="R346" s="327"/>
      <c r="S346" s="327"/>
      <c r="T346" s="327"/>
      <c r="U346" s="327"/>
      <c r="V346" s="327"/>
      <c r="W346" s="327"/>
      <c r="X346" s="327">
        <v>1</v>
      </c>
      <c r="Y346" s="327"/>
      <c r="Z346" s="327"/>
      <c r="AA346" s="327"/>
      <c r="AB346" s="327"/>
      <c r="AC346" s="327"/>
      <c r="AD346" s="327"/>
      <c r="AE346" s="327"/>
      <c r="AF346" s="327"/>
      <c r="AG346" s="327"/>
      <c r="AH346" s="327"/>
      <c r="AI346" s="327"/>
      <c r="AJ346" s="327"/>
      <c r="AK346" s="327"/>
      <c r="AL346" s="327"/>
      <c r="AM346" s="327"/>
      <c r="AN346" s="327"/>
      <c r="AO346" s="327"/>
      <c r="AP346" s="327"/>
      <c r="AQ346" s="327"/>
      <c r="AR346" s="327"/>
      <c r="AS346" s="327"/>
      <c r="AT346" s="327"/>
      <c r="AU346" s="327"/>
      <c r="AV346" s="327"/>
      <c r="AW346" s="327"/>
      <c r="AX346" s="327"/>
      <c r="AY346" s="327"/>
      <c r="AZ346" s="328">
        <v>1</v>
      </c>
    </row>
    <row r="347" spans="1:52">
      <c r="A347" s="315"/>
      <c r="B347" s="315"/>
      <c r="C347" s="318" t="s">
        <v>725</v>
      </c>
      <c r="D347" s="329"/>
      <c r="E347" s="330"/>
      <c r="F347" s="330"/>
      <c r="G347" s="330"/>
      <c r="H347" s="330"/>
      <c r="I347" s="330"/>
      <c r="J347" s="330"/>
      <c r="K347" s="330"/>
      <c r="L347" s="330"/>
      <c r="M347" s="330"/>
      <c r="N347" s="330"/>
      <c r="O347" s="330"/>
      <c r="P347" s="330"/>
      <c r="Q347" s="330"/>
      <c r="R347" s="330"/>
      <c r="S347" s="330"/>
      <c r="T347" s="330"/>
      <c r="U347" s="330"/>
      <c r="V347" s="330"/>
      <c r="W347" s="330"/>
      <c r="X347" s="330"/>
      <c r="Y347" s="330"/>
      <c r="Z347" s="330"/>
      <c r="AA347" s="330"/>
      <c r="AB347" s="330"/>
      <c r="AC347" s="330"/>
      <c r="AD347" s="330"/>
      <c r="AE347" s="330"/>
      <c r="AF347" s="330"/>
      <c r="AG347" s="330"/>
      <c r="AH347" s="330"/>
      <c r="AI347" s="330"/>
      <c r="AJ347" s="330"/>
      <c r="AK347" s="330"/>
      <c r="AL347" s="330">
        <v>1</v>
      </c>
      <c r="AM347" s="330"/>
      <c r="AN347" s="330"/>
      <c r="AO347" s="330"/>
      <c r="AP347" s="330"/>
      <c r="AQ347" s="330"/>
      <c r="AR347" s="330"/>
      <c r="AS347" s="330"/>
      <c r="AT347" s="330"/>
      <c r="AU347" s="330"/>
      <c r="AV347" s="330"/>
      <c r="AW347" s="330"/>
      <c r="AX347" s="330"/>
      <c r="AY347" s="330"/>
      <c r="AZ347" s="331">
        <v>1</v>
      </c>
    </row>
    <row r="348" spans="1:52">
      <c r="A348" s="315"/>
      <c r="B348" s="319" t="s">
        <v>885</v>
      </c>
      <c r="C348" s="320"/>
      <c r="D348" s="332"/>
      <c r="E348" s="333"/>
      <c r="F348" s="333"/>
      <c r="G348" s="333"/>
      <c r="H348" s="333"/>
      <c r="I348" s="333"/>
      <c r="J348" s="333"/>
      <c r="K348" s="333"/>
      <c r="L348" s="333"/>
      <c r="M348" s="333"/>
      <c r="N348" s="333"/>
      <c r="O348" s="333"/>
      <c r="P348" s="333"/>
      <c r="Q348" s="333"/>
      <c r="R348" s="333"/>
      <c r="S348" s="333"/>
      <c r="T348" s="333"/>
      <c r="U348" s="333"/>
      <c r="V348" s="333"/>
      <c r="W348" s="333"/>
      <c r="X348" s="333">
        <v>1</v>
      </c>
      <c r="Y348" s="333"/>
      <c r="Z348" s="333"/>
      <c r="AA348" s="333"/>
      <c r="AB348" s="333"/>
      <c r="AC348" s="333"/>
      <c r="AD348" s="333"/>
      <c r="AE348" s="333"/>
      <c r="AF348" s="333"/>
      <c r="AG348" s="333"/>
      <c r="AH348" s="333"/>
      <c r="AI348" s="333"/>
      <c r="AJ348" s="333"/>
      <c r="AK348" s="333"/>
      <c r="AL348" s="333">
        <v>1</v>
      </c>
      <c r="AM348" s="333"/>
      <c r="AN348" s="333"/>
      <c r="AO348" s="333"/>
      <c r="AP348" s="333"/>
      <c r="AQ348" s="333"/>
      <c r="AR348" s="333"/>
      <c r="AS348" s="333"/>
      <c r="AT348" s="333"/>
      <c r="AU348" s="333"/>
      <c r="AV348" s="333"/>
      <c r="AW348" s="333"/>
      <c r="AX348" s="333"/>
      <c r="AY348" s="333"/>
      <c r="AZ348" s="334">
        <v>2</v>
      </c>
    </row>
    <row r="349" spans="1:52">
      <c r="A349" s="339" t="s">
        <v>885</v>
      </c>
      <c r="B349" s="340"/>
      <c r="C349" s="340"/>
      <c r="D349" s="341"/>
      <c r="E349" s="342">
        <v>1</v>
      </c>
      <c r="F349" s="342"/>
      <c r="G349" s="342">
        <v>1</v>
      </c>
      <c r="H349" s="342"/>
      <c r="I349" s="342"/>
      <c r="J349" s="342"/>
      <c r="K349" s="342"/>
      <c r="L349" s="342"/>
      <c r="M349" s="342"/>
      <c r="N349" s="342">
        <v>1</v>
      </c>
      <c r="O349" s="342"/>
      <c r="P349" s="342">
        <v>1</v>
      </c>
      <c r="Q349" s="342"/>
      <c r="R349" s="342"/>
      <c r="S349" s="342"/>
      <c r="T349" s="342"/>
      <c r="U349" s="342"/>
      <c r="V349" s="342">
        <v>1</v>
      </c>
      <c r="W349" s="342">
        <v>2</v>
      </c>
      <c r="X349" s="342">
        <v>2</v>
      </c>
      <c r="Y349" s="342"/>
      <c r="Z349" s="342">
        <v>1</v>
      </c>
      <c r="AA349" s="342">
        <v>2</v>
      </c>
      <c r="AB349" s="342">
        <v>2</v>
      </c>
      <c r="AC349" s="342">
        <v>2</v>
      </c>
      <c r="AD349" s="342">
        <v>1</v>
      </c>
      <c r="AE349" s="342"/>
      <c r="AF349" s="342"/>
      <c r="AG349" s="342"/>
      <c r="AH349" s="342"/>
      <c r="AI349" s="342">
        <v>1</v>
      </c>
      <c r="AJ349" s="342"/>
      <c r="AK349" s="342"/>
      <c r="AL349" s="342">
        <v>1</v>
      </c>
      <c r="AM349" s="342"/>
      <c r="AN349" s="342"/>
      <c r="AO349" s="342">
        <v>2</v>
      </c>
      <c r="AP349" s="342"/>
      <c r="AQ349" s="342"/>
      <c r="AR349" s="342"/>
      <c r="AS349" s="342"/>
      <c r="AT349" s="342"/>
      <c r="AU349" s="342"/>
      <c r="AV349" s="342"/>
      <c r="AW349" s="342"/>
      <c r="AX349" s="342"/>
      <c r="AY349" s="342"/>
      <c r="AZ349" s="343">
        <v>21</v>
      </c>
    </row>
    <row r="350" spans="1:52">
      <c r="A350" s="305" t="s">
        <v>27</v>
      </c>
      <c r="B350" s="305" t="s">
        <v>205</v>
      </c>
      <c r="C350" s="305" t="s">
        <v>384</v>
      </c>
      <c r="D350" s="326"/>
      <c r="E350" s="327"/>
      <c r="F350" s="327"/>
      <c r="G350" s="327"/>
      <c r="H350" s="327"/>
      <c r="I350" s="327">
        <v>1</v>
      </c>
      <c r="J350" s="327"/>
      <c r="K350" s="327"/>
      <c r="L350" s="327"/>
      <c r="M350" s="327"/>
      <c r="N350" s="327"/>
      <c r="O350" s="327"/>
      <c r="P350" s="327"/>
      <c r="Q350" s="327"/>
      <c r="R350" s="327"/>
      <c r="S350" s="327"/>
      <c r="T350" s="327"/>
      <c r="U350" s="327"/>
      <c r="V350" s="327"/>
      <c r="W350" s="327"/>
      <c r="X350" s="327"/>
      <c r="Y350" s="327"/>
      <c r="Z350" s="327"/>
      <c r="AA350" s="327"/>
      <c r="AB350" s="327"/>
      <c r="AC350" s="327"/>
      <c r="AD350" s="327"/>
      <c r="AE350" s="327"/>
      <c r="AF350" s="327"/>
      <c r="AG350" s="327"/>
      <c r="AH350" s="327"/>
      <c r="AI350" s="327"/>
      <c r="AJ350" s="327"/>
      <c r="AK350" s="327"/>
      <c r="AL350" s="327"/>
      <c r="AM350" s="327"/>
      <c r="AN350" s="327"/>
      <c r="AO350" s="327"/>
      <c r="AP350" s="327"/>
      <c r="AQ350" s="327"/>
      <c r="AR350" s="327"/>
      <c r="AS350" s="327"/>
      <c r="AT350" s="327"/>
      <c r="AU350" s="327"/>
      <c r="AV350" s="327"/>
      <c r="AW350" s="327"/>
      <c r="AX350" s="327"/>
      <c r="AY350" s="327"/>
      <c r="AZ350" s="328">
        <v>1</v>
      </c>
    </row>
    <row r="351" spans="1:52">
      <c r="A351" s="315"/>
      <c r="B351" s="315"/>
      <c r="C351" s="318" t="s">
        <v>678</v>
      </c>
      <c r="D351" s="329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330"/>
      <c r="T351" s="330"/>
      <c r="U351" s="330"/>
      <c r="V351" s="330"/>
      <c r="W351" s="330"/>
      <c r="X351" s="330"/>
      <c r="Y351" s="330"/>
      <c r="Z351" s="330"/>
      <c r="AA351" s="330"/>
      <c r="AB351" s="330"/>
      <c r="AC351" s="330"/>
      <c r="AD351" s="330"/>
      <c r="AE351" s="330"/>
      <c r="AF351" s="330"/>
      <c r="AG351" s="330"/>
      <c r="AH351" s="330"/>
      <c r="AI351" s="330"/>
      <c r="AJ351" s="330">
        <v>1</v>
      </c>
      <c r="AK351" s="330"/>
      <c r="AL351" s="330"/>
      <c r="AM351" s="330"/>
      <c r="AN351" s="330"/>
      <c r="AO351" s="330"/>
      <c r="AP351" s="330"/>
      <c r="AQ351" s="330"/>
      <c r="AR351" s="330"/>
      <c r="AS351" s="330"/>
      <c r="AT351" s="330"/>
      <c r="AU351" s="330"/>
      <c r="AV351" s="330"/>
      <c r="AW351" s="330"/>
      <c r="AX351" s="330"/>
      <c r="AY351" s="330"/>
      <c r="AZ351" s="331">
        <v>1</v>
      </c>
    </row>
    <row r="352" spans="1:52">
      <c r="A352" s="315"/>
      <c r="B352" s="315"/>
      <c r="C352" s="318" t="s">
        <v>525</v>
      </c>
      <c r="D352" s="329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330"/>
      <c r="T352" s="330"/>
      <c r="U352" s="330"/>
      <c r="V352" s="330"/>
      <c r="W352" s="330"/>
      <c r="X352" s="330"/>
      <c r="Y352" s="330"/>
      <c r="Z352" s="330">
        <v>1</v>
      </c>
      <c r="AA352" s="330"/>
      <c r="AB352" s="330"/>
      <c r="AC352" s="330"/>
      <c r="AD352" s="330"/>
      <c r="AE352" s="330">
        <v>1</v>
      </c>
      <c r="AF352" s="330"/>
      <c r="AG352" s="330"/>
      <c r="AH352" s="330"/>
      <c r="AI352" s="330"/>
      <c r="AJ352" s="330"/>
      <c r="AK352" s="330">
        <v>1</v>
      </c>
      <c r="AL352" s="330"/>
      <c r="AM352" s="330"/>
      <c r="AN352" s="330"/>
      <c r="AO352" s="330"/>
      <c r="AP352" s="330"/>
      <c r="AQ352" s="330"/>
      <c r="AR352" s="330"/>
      <c r="AS352" s="330"/>
      <c r="AT352" s="330"/>
      <c r="AU352" s="330"/>
      <c r="AV352" s="330"/>
      <c r="AW352" s="330"/>
      <c r="AX352" s="330"/>
      <c r="AY352" s="330"/>
      <c r="AZ352" s="331">
        <v>3</v>
      </c>
    </row>
    <row r="353" spans="1:52">
      <c r="A353" s="315"/>
      <c r="B353" s="315"/>
      <c r="C353" s="318" t="s">
        <v>616</v>
      </c>
      <c r="D353" s="329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330"/>
      <c r="T353" s="330"/>
      <c r="U353" s="330"/>
      <c r="V353" s="330"/>
      <c r="W353" s="330"/>
      <c r="X353" s="330"/>
      <c r="Y353" s="330"/>
      <c r="Z353" s="330"/>
      <c r="AA353" s="330"/>
      <c r="AB353" s="330"/>
      <c r="AC353" s="330"/>
      <c r="AD353" s="330"/>
      <c r="AE353" s="330"/>
      <c r="AF353" s="330">
        <v>1</v>
      </c>
      <c r="AG353" s="330">
        <v>1</v>
      </c>
      <c r="AH353" s="330"/>
      <c r="AI353" s="330"/>
      <c r="AJ353" s="330"/>
      <c r="AK353" s="330"/>
      <c r="AL353" s="330"/>
      <c r="AM353" s="330"/>
      <c r="AN353" s="330"/>
      <c r="AO353" s="330"/>
      <c r="AP353" s="330"/>
      <c r="AQ353" s="330"/>
      <c r="AR353" s="330"/>
      <c r="AS353" s="330"/>
      <c r="AT353" s="330"/>
      <c r="AU353" s="330"/>
      <c r="AV353" s="330"/>
      <c r="AW353" s="330"/>
      <c r="AX353" s="330"/>
      <c r="AY353" s="330"/>
      <c r="AZ353" s="331">
        <v>2</v>
      </c>
    </row>
    <row r="354" spans="1:52">
      <c r="A354" s="315"/>
      <c r="B354" s="315"/>
      <c r="C354" s="318" t="s">
        <v>764</v>
      </c>
      <c r="D354" s="329"/>
      <c r="E354" s="330"/>
      <c r="F354" s="330"/>
      <c r="G354" s="330"/>
      <c r="H354" s="330"/>
      <c r="I354" s="330"/>
      <c r="J354" s="330"/>
      <c r="K354" s="330"/>
      <c r="L354" s="330"/>
      <c r="M354" s="330"/>
      <c r="N354" s="330"/>
      <c r="O354" s="330"/>
      <c r="P354" s="330"/>
      <c r="Q354" s="330"/>
      <c r="R354" s="330"/>
      <c r="S354" s="330"/>
      <c r="T354" s="330"/>
      <c r="U354" s="330"/>
      <c r="V354" s="330"/>
      <c r="W354" s="330"/>
      <c r="X354" s="330"/>
      <c r="Y354" s="330"/>
      <c r="Z354" s="330"/>
      <c r="AA354" s="330"/>
      <c r="AB354" s="330"/>
      <c r="AC354" s="330"/>
      <c r="AD354" s="330"/>
      <c r="AE354" s="330"/>
      <c r="AF354" s="330"/>
      <c r="AG354" s="330"/>
      <c r="AH354" s="330"/>
      <c r="AI354" s="330"/>
      <c r="AJ354" s="330"/>
      <c r="AK354" s="330"/>
      <c r="AL354" s="330"/>
      <c r="AM354" s="330"/>
      <c r="AN354" s="330"/>
      <c r="AO354" s="330">
        <v>1</v>
      </c>
      <c r="AP354" s="330"/>
      <c r="AQ354" s="330"/>
      <c r="AR354" s="330"/>
      <c r="AS354" s="330"/>
      <c r="AT354" s="330"/>
      <c r="AU354" s="330"/>
      <c r="AV354" s="330"/>
      <c r="AW354" s="330"/>
      <c r="AX354" s="330"/>
      <c r="AY354" s="330"/>
      <c r="AZ354" s="331">
        <v>1</v>
      </c>
    </row>
    <row r="355" spans="1:52">
      <c r="A355" s="315"/>
      <c r="B355" s="315"/>
      <c r="C355" s="318" t="s">
        <v>205</v>
      </c>
      <c r="D355" s="329"/>
      <c r="E355" s="330"/>
      <c r="F355" s="330"/>
      <c r="G355" s="330"/>
      <c r="H355" s="330"/>
      <c r="I355" s="330"/>
      <c r="J355" s="330"/>
      <c r="K355" s="330"/>
      <c r="L355" s="330"/>
      <c r="M355" s="330"/>
      <c r="N355" s="330"/>
      <c r="O355" s="330"/>
      <c r="P355" s="330"/>
      <c r="Q355" s="330"/>
      <c r="R355" s="330"/>
      <c r="S355" s="330">
        <v>1</v>
      </c>
      <c r="T355" s="330"/>
      <c r="U355" s="330"/>
      <c r="V355" s="330"/>
      <c r="W355" s="330">
        <v>3</v>
      </c>
      <c r="X355" s="330"/>
      <c r="Y355" s="330"/>
      <c r="Z355" s="330">
        <v>1</v>
      </c>
      <c r="AA355" s="330"/>
      <c r="AB355" s="330"/>
      <c r="AC355" s="330"/>
      <c r="AD355" s="330"/>
      <c r="AE355" s="330"/>
      <c r="AF355" s="330"/>
      <c r="AG355" s="330"/>
      <c r="AH355" s="330"/>
      <c r="AI355" s="330"/>
      <c r="AJ355" s="330"/>
      <c r="AK355" s="330"/>
      <c r="AL355" s="330"/>
      <c r="AM355" s="330"/>
      <c r="AN355" s="330"/>
      <c r="AO355" s="330"/>
      <c r="AP355" s="330"/>
      <c r="AQ355" s="330"/>
      <c r="AR355" s="330"/>
      <c r="AS355" s="330"/>
      <c r="AT355" s="330"/>
      <c r="AU355" s="330"/>
      <c r="AV355" s="330"/>
      <c r="AW355" s="330"/>
      <c r="AX355" s="330"/>
      <c r="AY355" s="330"/>
      <c r="AZ355" s="331">
        <v>5</v>
      </c>
    </row>
    <row r="356" spans="1:52">
      <c r="A356" s="315"/>
      <c r="B356" s="315"/>
      <c r="C356" s="318" t="s">
        <v>410</v>
      </c>
      <c r="D356" s="329"/>
      <c r="E356" s="330"/>
      <c r="F356" s="330"/>
      <c r="G356" s="330"/>
      <c r="H356" s="330"/>
      <c r="I356" s="330"/>
      <c r="J356" s="330"/>
      <c r="K356" s="330"/>
      <c r="L356" s="330"/>
      <c r="M356" s="330">
        <v>1</v>
      </c>
      <c r="N356" s="330"/>
      <c r="O356" s="330">
        <v>1</v>
      </c>
      <c r="P356" s="330">
        <v>2</v>
      </c>
      <c r="Q356" s="330"/>
      <c r="R356" s="330"/>
      <c r="S356" s="330"/>
      <c r="T356" s="330"/>
      <c r="U356" s="330"/>
      <c r="V356" s="330"/>
      <c r="W356" s="330"/>
      <c r="X356" s="330"/>
      <c r="Y356" s="330"/>
      <c r="Z356" s="330"/>
      <c r="AA356" s="330"/>
      <c r="AB356" s="330"/>
      <c r="AC356" s="330"/>
      <c r="AD356" s="330"/>
      <c r="AE356" s="330"/>
      <c r="AF356" s="330"/>
      <c r="AG356" s="330"/>
      <c r="AH356" s="330"/>
      <c r="AI356" s="330"/>
      <c r="AJ356" s="330"/>
      <c r="AK356" s="330"/>
      <c r="AL356" s="330"/>
      <c r="AM356" s="330"/>
      <c r="AN356" s="330"/>
      <c r="AO356" s="330"/>
      <c r="AP356" s="330"/>
      <c r="AQ356" s="330"/>
      <c r="AR356" s="330"/>
      <c r="AS356" s="330"/>
      <c r="AT356" s="330"/>
      <c r="AU356" s="330"/>
      <c r="AV356" s="330"/>
      <c r="AW356" s="330"/>
      <c r="AX356" s="330"/>
      <c r="AY356" s="330"/>
      <c r="AZ356" s="331">
        <v>4</v>
      </c>
    </row>
    <row r="357" spans="1:52">
      <c r="A357" s="315"/>
      <c r="B357" s="315"/>
      <c r="C357" s="318" t="s">
        <v>389</v>
      </c>
      <c r="D357" s="329"/>
      <c r="E357" s="330"/>
      <c r="F357" s="330"/>
      <c r="G357" s="330"/>
      <c r="H357" s="330"/>
      <c r="I357" s="330"/>
      <c r="J357" s="330"/>
      <c r="K357" s="330"/>
      <c r="L357" s="330"/>
      <c r="M357" s="330"/>
      <c r="N357" s="330"/>
      <c r="O357" s="330"/>
      <c r="P357" s="330"/>
      <c r="Q357" s="330"/>
      <c r="R357" s="330"/>
      <c r="S357" s="330"/>
      <c r="T357" s="330"/>
      <c r="U357" s="330"/>
      <c r="V357" s="330"/>
      <c r="W357" s="330"/>
      <c r="X357" s="330"/>
      <c r="Y357" s="330"/>
      <c r="Z357" s="330"/>
      <c r="AA357" s="330"/>
      <c r="AB357" s="330"/>
      <c r="AC357" s="330"/>
      <c r="AD357" s="330"/>
      <c r="AE357" s="330"/>
      <c r="AF357" s="330"/>
      <c r="AG357" s="330"/>
      <c r="AH357" s="330"/>
      <c r="AI357" s="330"/>
      <c r="AJ357" s="330"/>
      <c r="AK357" s="330">
        <v>1</v>
      </c>
      <c r="AL357" s="330"/>
      <c r="AM357" s="330"/>
      <c r="AN357" s="330"/>
      <c r="AO357" s="330"/>
      <c r="AP357" s="330"/>
      <c r="AQ357" s="330"/>
      <c r="AR357" s="330"/>
      <c r="AS357" s="330"/>
      <c r="AT357" s="330"/>
      <c r="AU357" s="330"/>
      <c r="AV357" s="330"/>
      <c r="AW357" s="330"/>
      <c r="AX357" s="330"/>
      <c r="AY357" s="330"/>
      <c r="AZ357" s="331">
        <v>1</v>
      </c>
    </row>
    <row r="358" spans="1:52">
      <c r="A358" s="315"/>
      <c r="B358" s="319" t="s">
        <v>886</v>
      </c>
      <c r="C358" s="320"/>
      <c r="D358" s="332"/>
      <c r="E358" s="333"/>
      <c r="F358" s="333"/>
      <c r="G358" s="333"/>
      <c r="H358" s="333"/>
      <c r="I358" s="333">
        <v>1</v>
      </c>
      <c r="J358" s="333"/>
      <c r="K358" s="333"/>
      <c r="L358" s="333"/>
      <c r="M358" s="333">
        <v>1</v>
      </c>
      <c r="N358" s="333"/>
      <c r="O358" s="333">
        <v>1</v>
      </c>
      <c r="P358" s="333">
        <v>2</v>
      </c>
      <c r="Q358" s="333"/>
      <c r="R358" s="333"/>
      <c r="S358" s="333">
        <v>1</v>
      </c>
      <c r="T358" s="333"/>
      <c r="U358" s="333"/>
      <c r="V358" s="333"/>
      <c r="W358" s="333">
        <v>3</v>
      </c>
      <c r="X358" s="333"/>
      <c r="Y358" s="333"/>
      <c r="Z358" s="333">
        <v>2</v>
      </c>
      <c r="AA358" s="333"/>
      <c r="AB358" s="333"/>
      <c r="AC358" s="333"/>
      <c r="AD358" s="333"/>
      <c r="AE358" s="333">
        <v>1</v>
      </c>
      <c r="AF358" s="333">
        <v>1</v>
      </c>
      <c r="AG358" s="333">
        <v>1</v>
      </c>
      <c r="AH358" s="333"/>
      <c r="AI358" s="333"/>
      <c r="AJ358" s="333">
        <v>1</v>
      </c>
      <c r="AK358" s="333">
        <v>2</v>
      </c>
      <c r="AL358" s="333"/>
      <c r="AM358" s="333"/>
      <c r="AN358" s="333"/>
      <c r="AO358" s="333">
        <v>1</v>
      </c>
      <c r="AP358" s="333"/>
      <c r="AQ358" s="333"/>
      <c r="AR358" s="333"/>
      <c r="AS358" s="333"/>
      <c r="AT358" s="333"/>
      <c r="AU358" s="333"/>
      <c r="AV358" s="333"/>
      <c r="AW358" s="333"/>
      <c r="AX358" s="333"/>
      <c r="AY358" s="333"/>
      <c r="AZ358" s="334">
        <v>18</v>
      </c>
    </row>
    <row r="359" spans="1:52">
      <c r="A359" s="315"/>
      <c r="B359" s="305" t="s">
        <v>169</v>
      </c>
      <c r="C359" s="305" t="s">
        <v>169</v>
      </c>
      <c r="D359" s="326">
        <v>1</v>
      </c>
      <c r="E359" s="327"/>
      <c r="F359" s="327"/>
      <c r="G359" s="327"/>
      <c r="H359" s="327"/>
      <c r="I359" s="327"/>
      <c r="J359" s="327"/>
      <c r="K359" s="327"/>
      <c r="L359" s="327"/>
      <c r="M359" s="327"/>
      <c r="N359" s="327"/>
      <c r="O359" s="327"/>
      <c r="P359" s="327"/>
      <c r="Q359" s="327">
        <v>1</v>
      </c>
      <c r="R359" s="327"/>
      <c r="S359" s="327"/>
      <c r="T359" s="327"/>
      <c r="U359" s="327"/>
      <c r="V359" s="327"/>
      <c r="W359" s="327"/>
      <c r="X359" s="327"/>
      <c r="Y359" s="327"/>
      <c r="Z359" s="327"/>
      <c r="AA359" s="327"/>
      <c r="AB359" s="327"/>
      <c r="AC359" s="327"/>
      <c r="AD359" s="327"/>
      <c r="AE359" s="327"/>
      <c r="AF359" s="327"/>
      <c r="AG359" s="327"/>
      <c r="AH359" s="327"/>
      <c r="AI359" s="327"/>
      <c r="AJ359" s="327"/>
      <c r="AK359" s="327"/>
      <c r="AL359" s="327"/>
      <c r="AM359" s="327"/>
      <c r="AN359" s="327"/>
      <c r="AO359" s="327"/>
      <c r="AP359" s="327"/>
      <c r="AQ359" s="327"/>
      <c r="AR359" s="327"/>
      <c r="AS359" s="327"/>
      <c r="AT359" s="327"/>
      <c r="AU359" s="327"/>
      <c r="AV359" s="327"/>
      <c r="AW359" s="327"/>
      <c r="AX359" s="327"/>
      <c r="AY359" s="327"/>
      <c r="AZ359" s="328">
        <v>2</v>
      </c>
    </row>
    <row r="360" spans="1:52">
      <c r="A360" s="315"/>
      <c r="B360" s="315"/>
      <c r="C360" s="318" t="s">
        <v>438</v>
      </c>
      <c r="D360" s="329"/>
      <c r="E360" s="330"/>
      <c r="F360" s="330"/>
      <c r="G360" s="330"/>
      <c r="H360" s="330"/>
      <c r="I360" s="330"/>
      <c r="J360" s="330"/>
      <c r="K360" s="330"/>
      <c r="L360" s="330"/>
      <c r="M360" s="330"/>
      <c r="N360" s="330"/>
      <c r="O360" s="330"/>
      <c r="P360" s="330"/>
      <c r="Q360" s="330"/>
      <c r="R360" s="330">
        <v>1</v>
      </c>
      <c r="S360" s="330"/>
      <c r="T360" s="330"/>
      <c r="U360" s="330"/>
      <c r="V360" s="330"/>
      <c r="W360" s="330"/>
      <c r="X360" s="330"/>
      <c r="Y360" s="330"/>
      <c r="Z360" s="330"/>
      <c r="AA360" s="330">
        <v>1</v>
      </c>
      <c r="AB360" s="330"/>
      <c r="AC360" s="330"/>
      <c r="AD360" s="330"/>
      <c r="AE360" s="330"/>
      <c r="AF360" s="330"/>
      <c r="AG360" s="330"/>
      <c r="AH360" s="330"/>
      <c r="AI360" s="330"/>
      <c r="AJ360" s="330"/>
      <c r="AK360" s="330"/>
      <c r="AL360" s="330"/>
      <c r="AM360" s="330"/>
      <c r="AN360" s="330"/>
      <c r="AO360" s="330"/>
      <c r="AP360" s="330"/>
      <c r="AQ360" s="330"/>
      <c r="AR360" s="330"/>
      <c r="AS360" s="330"/>
      <c r="AT360" s="330"/>
      <c r="AU360" s="330"/>
      <c r="AV360" s="330"/>
      <c r="AW360" s="330"/>
      <c r="AX360" s="330"/>
      <c r="AY360" s="330"/>
      <c r="AZ360" s="331">
        <v>2</v>
      </c>
    </row>
    <row r="361" spans="1:52">
      <c r="A361" s="315"/>
      <c r="B361" s="315"/>
      <c r="C361" s="318" t="s">
        <v>507</v>
      </c>
      <c r="D361" s="329"/>
      <c r="E361" s="330"/>
      <c r="F361" s="330"/>
      <c r="G361" s="330"/>
      <c r="H361" s="330"/>
      <c r="I361" s="330"/>
      <c r="J361" s="330"/>
      <c r="K361" s="330"/>
      <c r="L361" s="330"/>
      <c r="M361" s="330"/>
      <c r="N361" s="330"/>
      <c r="O361" s="330"/>
      <c r="P361" s="330"/>
      <c r="Q361" s="330"/>
      <c r="R361" s="330"/>
      <c r="S361" s="330"/>
      <c r="T361" s="330"/>
      <c r="U361" s="330"/>
      <c r="V361" s="330"/>
      <c r="W361" s="330"/>
      <c r="X361" s="330"/>
      <c r="Y361" s="330">
        <v>1</v>
      </c>
      <c r="Z361" s="330"/>
      <c r="AA361" s="330"/>
      <c r="AB361" s="330"/>
      <c r="AC361" s="330"/>
      <c r="AD361" s="330"/>
      <c r="AE361" s="330"/>
      <c r="AF361" s="330"/>
      <c r="AG361" s="330"/>
      <c r="AH361" s="330"/>
      <c r="AI361" s="330"/>
      <c r="AJ361" s="330"/>
      <c r="AK361" s="330"/>
      <c r="AL361" s="330"/>
      <c r="AM361" s="330"/>
      <c r="AN361" s="330"/>
      <c r="AO361" s="330"/>
      <c r="AP361" s="330"/>
      <c r="AQ361" s="330"/>
      <c r="AR361" s="330"/>
      <c r="AS361" s="330"/>
      <c r="AT361" s="330"/>
      <c r="AU361" s="330"/>
      <c r="AV361" s="330"/>
      <c r="AW361" s="330"/>
      <c r="AX361" s="330"/>
      <c r="AY361" s="330"/>
      <c r="AZ361" s="331">
        <v>1</v>
      </c>
    </row>
    <row r="362" spans="1:52">
      <c r="A362" s="315"/>
      <c r="B362" s="315"/>
      <c r="C362" s="318" t="s">
        <v>355</v>
      </c>
      <c r="D362" s="329"/>
      <c r="E362" s="330">
        <v>1</v>
      </c>
      <c r="F362" s="330"/>
      <c r="G362" s="330"/>
      <c r="H362" s="330">
        <v>1</v>
      </c>
      <c r="I362" s="330"/>
      <c r="J362" s="330"/>
      <c r="K362" s="330"/>
      <c r="L362" s="330">
        <v>1</v>
      </c>
      <c r="M362" s="330"/>
      <c r="N362" s="330"/>
      <c r="O362" s="330"/>
      <c r="P362" s="330"/>
      <c r="Q362" s="330"/>
      <c r="R362" s="330"/>
      <c r="S362" s="330"/>
      <c r="T362" s="330"/>
      <c r="U362" s="330"/>
      <c r="V362" s="330"/>
      <c r="W362" s="330"/>
      <c r="X362" s="330"/>
      <c r="Y362" s="330"/>
      <c r="Z362" s="330"/>
      <c r="AA362" s="330"/>
      <c r="AB362" s="330"/>
      <c r="AC362" s="330">
        <v>1</v>
      </c>
      <c r="AD362" s="330"/>
      <c r="AE362" s="330"/>
      <c r="AF362" s="330"/>
      <c r="AG362" s="330"/>
      <c r="AH362" s="330"/>
      <c r="AI362" s="330"/>
      <c r="AJ362" s="330"/>
      <c r="AK362" s="330"/>
      <c r="AL362" s="330"/>
      <c r="AM362" s="330"/>
      <c r="AN362" s="330"/>
      <c r="AO362" s="330"/>
      <c r="AP362" s="330"/>
      <c r="AQ362" s="330"/>
      <c r="AR362" s="330"/>
      <c r="AS362" s="330"/>
      <c r="AT362" s="330"/>
      <c r="AU362" s="330"/>
      <c r="AV362" s="330"/>
      <c r="AW362" s="330"/>
      <c r="AX362" s="330"/>
      <c r="AY362" s="330"/>
      <c r="AZ362" s="331">
        <v>4</v>
      </c>
    </row>
    <row r="363" spans="1:52">
      <c r="A363" s="315"/>
      <c r="B363" s="315"/>
      <c r="C363" s="318" t="s">
        <v>499</v>
      </c>
      <c r="D363" s="329"/>
      <c r="E363" s="330"/>
      <c r="F363" s="330"/>
      <c r="G363" s="330"/>
      <c r="H363" s="330"/>
      <c r="I363" s="330"/>
      <c r="J363" s="330"/>
      <c r="K363" s="330"/>
      <c r="L363" s="330"/>
      <c r="M363" s="330"/>
      <c r="N363" s="330"/>
      <c r="O363" s="330"/>
      <c r="P363" s="330"/>
      <c r="Q363" s="330"/>
      <c r="R363" s="330"/>
      <c r="S363" s="330"/>
      <c r="T363" s="330"/>
      <c r="U363" s="330"/>
      <c r="V363" s="330"/>
      <c r="W363" s="330"/>
      <c r="X363" s="330">
        <v>1</v>
      </c>
      <c r="Y363" s="330">
        <v>1</v>
      </c>
      <c r="Z363" s="330"/>
      <c r="AA363" s="330"/>
      <c r="AB363" s="330"/>
      <c r="AC363" s="330"/>
      <c r="AD363" s="330"/>
      <c r="AE363" s="330"/>
      <c r="AF363" s="330"/>
      <c r="AG363" s="330"/>
      <c r="AH363" s="330"/>
      <c r="AI363" s="330"/>
      <c r="AJ363" s="330"/>
      <c r="AK363" s="330"/>
      <c r="AL363" s="330"/>
      <c r="AM363" s="330"/>
      <c r="AN363" s="330"/>
      <c r="AO363" s="330"/>
      <c r="AP363" s="330"/>
      <c r="AQ363" s="330"/>
      <c r="AR363" s="330"/>
      <c r="AS363" s="330"/>
      <c r="AT363" s="330"/>
      <c r="AU363" s="330"/>
      <c r="AV363" s="330"/>
      <c r="AW363" s="330"/>
      <c r="AX363" s="330"/>
      <c r="AY363" s="330"/>
      <c r="AZ363" s="331">
        <v>2</v>
      </c>
    </row>
    <row r="364" spans="1:52">
      <c r="A364" s="315"/>
      <c r="B364" s="315"/>
      <c r="C364" s="318" t="s">
        <v>389</v>
      </c>
      <c r="D364" s="329"/>
      <c r="E364" s="330"/>
      <c r="F364" s="330"/>
      <c r="G364" s="330"/>
      <c r="H364" s="330"/>
      <c r="I364" s="330"/>
      <c r="J364" s="330">
        <v>1</v>
      </c>
      <c r="K364" s="330">
        <v>1</v>
      </c>
      <c r="L364" s="330"/>
      <c r="M364" s="330"/>
      <c r="N364" s="330"/>
      <c r="O364" s="330"/>
      <c r="P364" s="330"/>
      <c r="Q364" s="330"/>
      <c r="R364" s="330"/>
      <c r="S364" s="330"/>
      <c r="T364" s="330"/>
      <c r="U364" s="330"/>
      <c r="V364" s="330"/>
      <c r="W364" s="330"/>
      <c r="X364" s="330"/>
      <c r="Y364" s="330"/>
      <c r="Z364" s="330"/>
      <c r="AA364" s="330"/>
      <c r="AB364" s="330"/>
      <c r="AC364" s="330"/>
      <c r="AD364" s="330"/>
      <c r="AE364" s="330"/>
      <c r="AF364" s="330"/>
      <c r="AG364" s="330"/>
      <c r="AH364" s="330"/>
      <c r="AI364" s="330"/>
      <c r="AJ364" s="330"/>
      <c r="AK364" s="330"/>
      <c r="AL364" s="330"/>
      <c r="AM364" s="330"/>
      <c r="AN364" s="330"/>
      <c r="AO364" s="330"/>
      <c r="AP364" s="330"/>
      <c r="AQ364" s="330"/>
      <c r="AR364" s="330"/>
      <c r="AS364" s="330"/>
      <c r="AT364" s="330"/>
      <c r="AU364" s="330"/>
      <c r="AV364" s="330"/>
      <c r="AW364" s="330"/>
      <c r="AX364" s="330"/>
      <c r="AY364" s="330"/>
      <c r="AZ364" s="331">
        <v>2</v>
      </c>
    </row>
    <row r="365" spans="1:52">
      <c r="A365" s="315"/>
      <c r="B365" s="315"/>
      <c r="C365" s="318" t="s">
        <v>175</v>
      </c>
      <c r="D365" s="329"/>
      <c r="E365" s="330"/>
      <c r="F365" s="330"/>
      <c r="G365" s="330">
        <v>1</v>
      </c>
      <c r="H365" s="330"/>
      <c r="I365" s="330"/>
      <c r="J365" s="330"/>
      <c r="K365" s="330"/>
      <c r="L365" s="330"/>
      <c r="M365" s="330"/>
      <c r="N365" s="330"/>
      <c r="O365" s="330"/>
      <c r="P365" s="330"/>
      <c r="Q365" s="330"/>
      <c r="R365" s="330"/>
      <c r="S365" s="330"/>
      <c r="T365" s="330"/>
      <c r="U365" s="330"/>
      <c r="V365" s="330"/>
      <c r="W365" s="330"/>
      <c r="X365" s="330"/>
      <c r="Y365" s="330"/>
      <c r="Z365" s="330"/>
      <c r="AA365" s="330"/>
      <c r="AB365" s="330"/>
      <c r="AC365" s="330"/>
      <c r="AD365" s="330"/>
      <c r="AE365" s="330"/>
      <c r="AF365" s="330"/>
      <c r="AG365" s="330"/>
      <c r="AH365" s="330"/>
      <c r="AI365" s="330"/>
      <c r="AJ365" s="330"/>
      <c r="AK365" s="330"/>
      <c r="AL365" s="330"/>
      <c r="AM365" s="330"/>
      <c r="AN365" s="330"/>
      <c r="AO365" s="330"/>
      <c r="AP365" s="330"/>
      <c r="AQ365" s="330"/>
      <c r="AR365" s="330"/>
      <c r="AS365" s="330"/>
      <c r="AT365" s="330"/>
      <c r="AU365" s="330"/>
      <c r="AV365" s="330"/>
      <c r="AW365" s="330"/>
      <c r="AX365" s="330"/>
      <c r="AY365" s="330"/>
      <c r="AZ365" s="331">
        <v>1</v>
      </c>
    </row>
    <row r="366" spans="1:52">
      <c r="A366" s="315"/>
      <c r="B366" s="319" t="s">
        <v>887</v>
      </c>
      <c r="C366" s="320"/>
      <c r="D366" s="332">
        <v>1</v>
      </c>
      <c r="E366" s="333">
        <v>1</v>
      </c>
      <c r="F366" s="333"/>
      <c r="G366" s="333">
        <v>1</v>
      </c>
      <c r="H366" s="333">
        <v>1</v>
      </c>
      <c r="I366" s="333"/>
      <c r="J366" s="333">
        <v>1</v>
      </c>
      <c r="K366" s="333">
        <v>1</v>
      </c>
      <c r="L366" s="333">
        <v>1</v>
      </c>
      <c r="M366" s="333"/>
      <c r="N366" s="333"/>
      <c r="O366" s="333"/>
      <c r="P366" s="333"/>
      <c r="Q366" s="333">
        <v>1</v>
      </c>
      <c r="R366" s="333">
        <v>1</v>
      </c>
      <c r="S366" s="333"/>
      <c r="T366" s="333"/>
      <c r="U366" s="333"/>
      <c r="V366" s="333"/>
      <c r="W366" s="333"/>
      <c r="X366" s="333">
        <v>1</v>
      </c>
      <c r="Y366" s="333">
        <v>2</v>
      </c>
      <c r="Z366" s="333"/>
      <c r="AA366" s="333">
        <v>1</v>
      </c>
      <c r="AB366" s="333"/>
      <c r="AC366" s="333">
        <v>1</v>
      </c>
      <c r="AD366" s="333"/>
      <c r="AE366" s="333"/>
      <c r="AF366" s="333"/>
      <c r="AG366" s="333"/>
      <c r="AH366" s="333"/>
      <c r="AI366" s="333"/>
      <c r="AJ366" s="333"/>
      <c r="AK366" s="333"/>
      <c r="AL366" s="333"/>
      <c r="AM366" s="333"/>
      <c r="AN366" s="333"/>
      <c r="AO366" s="333"/>
      <c r="AP366" s="333"/>
      <c r="AQ366" s="333"/>
      <c r="AR366" s="333"/>
      <c r="AS366" s="333"/>
      <c r="AT366" s="333"/>
      <c r="AU366" s="333"/>
      <c r="AV366" s="333"/>
      <c r="AW366" s="333"/>
      <c r="AX366" s="333"/>
      <c r="AY366" s="333"/>
      <c r="AZ366" s="334">
        <v>14</v>
      </c>
    </row>
    <row r="367" spans="1:52">
      <c r="A367" s="315"/>
      <c r="B367" s="305" t="s">
        <v>277</v>
      </c>
      <c r="C367" s="305" t="s">
        <v>403</v>
      </c>
      <c r="D367" s="326"/>
      <c r="E367" s="327"/>
      <c r="F367" s="327"/>
      <c r="G367" s="327"/>
      <c r="H367" s="327"/>
      <c r="I367" s="327"/>
      <c r="J367" s="327"/>
      <c r="K367" s="327"/>
      <c r="L367" s="327">
        <v>1</v>
      </c>
      <c r="M367" s="327"/>
      <c r="N367" s="327">
        <v>1</v>
      </c>
      <c r="O367" s="327"/>
      <c r="P367" s="327"/>
      <c r="Q367" s="327"/>
      <c r="R367" s="327"/>
      <c r="S367" s="327"/>
      <c r="T367" s="327">
        <v>1</v>
      </c>
      <c r="U367" s="327"/>
      <c r="V367" s="327"/>
      <c r="W367" s="327">
        <v>1</v>
      </c>
      <c r="X367" s="327">
        <v>1</v>
      </c>
      <c r="Y367" s="327"/>
      <c r="Z367" s="327"/>
      <c r="AA367" s="327"/>
      <c r="AB367" s="327"/>
      <c r="AC367" s="327"/>
      <c r="AD367" s="327">
        <v>2</v>
      </c>
      <c r="AE367" s="327"/>
      <c r="AF367" s="327">
        <v>1</v>
      </c>
      <c r="AG367" s="327"/>
      <c r="AH367" s="327"/>
      <c r="AI367" s="327"/>
      <c r="AJ367" s="327"/>
      <c r="AK367" s="327"/>
      <c r="AL367" s="327"/>
      <c r="AM367" s="327"/>
      <c r="AN367" s="327"/>
      <c r="AO367" s="327"/>
      <c r="AP367" s="327"/>
      <c r="AQ367" s="327"/>
      <c r="AR367" s="327"/>
      <c r="AS367" s="327"/>
      <c r="AT367" s="327"/>
      <c r="AU367" s="327"/>
      <c r="AV367" s="327"/>
      <c r="AW367" s="327"/>
      <c r="AX367" s="327"/>
      <c r="AY367" s="327"/>
      <c r="AZ367" s="328">
        <v>8</v>
      </c>
    </row>
    <row r="368" spans="1:52">
      <c r="A368" s="315"/>
      <c r="B368" s="315"/>
      <c r="C368" s="318" t="s">
        <v>645</v>
      </c>
      <c r="D368" s="329"/>
      <c r="E368" s="330"/>
      <c r="F368" s="330"/>
      <c r="G368" s="330"/>
      <c r="H368" s="330"/>
      <c r="I368" s="330"/>
      <c r="J368" s="330"/>
      <c r="K368" s="330"/>
      <c r="L368" s="330"/>
      <c r="M368" s="330"/>
      <c r="N368" s="330"/>
      <c r="O368" s="330"/>
      <c r="P368" s="330"/>
      <c r="Q368" s="330"/>
      <c r="R368" s="330"/>
      <c r="S368" s="330"/>
      <c r="T368" s="330"/>
      <c r="U368" s="330"/>
      <c r="V368" s="330"/>
      <c r="W368" s="330"/>
      <c r="X368" s="330"/>
      <c r="Y368" s="330"/>
      <c r="Z368" s="330"/>
      <c r="AA368" s="330"/>
      <c r="AB368" s="330"/>
      <c r="AC368" s="330"/>
      <c r="AD368" s="330"/>
      <c r="AE368" s="330"/>
      <c r="AF368" s="330"/>
      <c r="AG368" s="330"/>
      <c r="AH368" s="330">
        <v>2</v>
      </c>
      <c r="AI368" s="330"/>
      <c r="AJ368" s="330">
        <v>1</v>
      </c>
      <c r="AK368" s="330"/>
      <c r="AL368" s="330"/>
      <c r="AM368" s="330"/>
      <c r="AN368" s="330"/>
      <c r="AO368" s="330"/>
      <c r="AP368" s="330"/>
      <c r="AQ368" s="330"/>
      <c r="AR368" s="330"/>
      <c r="AS368" s="330"/>
      <c r="AT368" s="330"/>
      <c r="AU368" s="330"/>
      <c r="AV368" s="330"/>
      <c r="AW368" s="330"/>
      <c r="AX368" s="330"/>
      <c r="AY368" s="330"/>
      <c r="AZ368" s="331">
        <v>3</v>
      </c>
    </row>
    <row r="369" spans="1:52">
      <c r="A369" s="315"/>
      <c r="B369" s="315"/>
      <c r="C369" s="318" t="s">
        <v>679</v>
      </c>
      <c r="D369" s="329"/>
      <c r="E369" s="330"/>
      <c r="F369" s="330"/>
      <c r="G369" s="330"/>
      <c r="H369" s="330"/>
      <c r="I369" s="330"/>
      <c r="J369" s="330"/>
      <c r="K369" s="330"/>
      <c r="L369" s="330"/>
      <c r="M369" s="330"/>
      <c r="N369" s="330"/>
      <c r="O369" s="330"/>
      <c r="P369" s="330"/>
      <c r="Q369" s="330"/>
      <c r="R369" s="330"/>
      <c r="S369" s="330"/>
      <c r="T369" s="330"/>
      <c r="U369" s="330"/>
      <c r="V369" s="330"/>
      <c r="W369" s="330"/>
      <c r="X369" s="330"/>
      <c r="Y369" s="330"/>
      <c r="Z369" s="330"/>
      <c r="AA369" s="330"/>
      <c r="AB369" s="330"/>
      <c r="AC369" s="330"/>
      <c r="AD369" s="330"/>
      <c r="AE369" s="330"/>
      <c r="AF369" s="330"/>
      <c r="AG369" s="330"/>
      <c r="AH369" s="330"/>
      <c r="AI369" s="330"/>
      <c r="AJ369" s="330">
        <v>2</v>
      </c>
      <c r="AK369" s="330"/>
      <c r="AL369" s="330"/>
      <c r="AM369" s="330"/>
      <c r="AN369" s="330"/>
      <c r="AO369" s="330"/>
      <c r="AP369" s="330"/>
      <c r="AQ369" s="330"/>
      <c r="AR369" s="330"/>
      <c r="AS369" s="330"/>
      <c r="AT369" s="330"/>
      <c r="AU369" s="330"/>
      <c r="AV369" s="330"/>
      <c r="AW369" s="330"/>
      <c r="AX369" s="330"/>
      <c r="AY369" s="330"/>
      <c r="AZ369" s="331">
        <v>2</v>
      </c>
    </row>
    <row r="370" spans="1:52">
      <c r="A370" s="315"/>
      <c r="B370" s="319" t="s">
        <v>888</v>
      </c>
      <c r="C370" s="320"/>
      <c r="D370" s="332"/>
      <c r="E370" s="333"/>
      <c r="F370" s="333"/>
      <c r="G370" s="333"/>
      <c r="H370" s="333"/>
      <c r="I370" s="333"/>
      <c r="J370" s="333"/>
      <c r="K370" s="333"/>
      <c r="L370" s="333">
        <v>1</v>
      </c>
      <c r="M370" s="333"/>
      <c r="N370" s="333">
        <v>1</v>
      </c>
      <c r="O370" s="333"/>
      <c r="P370" s="333"/>
      <c r="Q370" s="333"/>
      <c r="R370" s="333"/>
      <c r="S370" s="333"/>
      <c r="T370" s="333">
        <v>1</v>
      </c>
      <c r="U370" s="333"/>
      <c r="V370" s="333"/>
      <c r="W370" s="333">
        <v>1</v>
      </c>
      <c r="X370" s="333">
        <v>1</v>
      </c>
      <c r="Y370" s="333"/>
      <c r="Z370" s="333"/>
      <c r="AA370" s="333"/>
      <c r="AB370" s="333"/>
      <c r="AC370" s="333"/>
      <c r="AD370" s="333">
        <v>2</v>
      </c>
      <c r="AE370" s="333"/>
      <c r="AF370" s="333">
        <v>1</v>
      </c>
      <c r="AG370" s="333"/>
      <c r="AH370" s="333">
        <v>2</v>
      </c>
      <c r="AI370" s="333"/>
      <c r="AJ370" s="333">
        <v>3</v>
      </c>
      <c r="AK370" s="333"/>
      <c r="AL370" s="333"/>
      <c r="AM370" s="333"/>
      <c r="AN370" s="333"/>
      <c r="AO370" s="333"/>
      <c r="AP370" s="333"/>
      <c r="AQ370" s="333"/>
      <c r="AR370" s="333"/>
      <c r="AS370" s="333"/>
      <c r="AT370" s="333"/>
      <c r="AU370" s="333"/>
      <c r="AV370" s="333"/>
      <c r="AW370" s="333"/>
      <c r="AX370" s="333"/>
      <c r="AY370" s="333"/>
      <c r="AZ370" s="334">
        <v>13</v>
      </c>
    </row>
    <row r="371" spans="1:52">
      <c r="A371" s="315"/>
      <c r="B371" s="305" t="s">
        <v>272</v>
      </c>
      <c r="C371" s="305" t="s">
        <v>447</v>
      </c>
      <c r="D371" s="326"/>
      <c r="E371" s="327"/>
      <c r="F371" s="327"/>
      <c r="G371" s="327"/>
      <c r="H371" s="327"/>
      <c r="I371" s="327"/>
      <c r="J371" s="327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>
        <v>1</v>
      </c>
      <c r="U371" s="327">
        <v>1</v>
      </c>
      <c r="V371" s="327">
        <v>1</v>
      </c>
      <c r="W371" s="327"/>
      <c r="X371" s="327"/>
      <c r="Y371" s="327">
        <v>1</v>
      </c>
      <c r="Z371" s="327"/>
      <c r="AA371" s="327"/>
      <c r="AB371" s="327"/>
      <c r="AC371" s="327"/>
      <c r="AD371" s="327"/>
      <c r="AE371" s="327"/>
      <c r="AF371" s="327"/>
      <c r="AG371" s="327"/>
      <c r="AH371" s="327"/>
      <c r="AI371" s="327"/>
      <c r="AJ371" s="327"/>
      <c r="AK371" s="327"/>
      <c r="AL371" s="327"/>
      <c r="AM371" s="327"/>
      <c r="AN371" s="327"/>
      <c r="AO371" s="327"/>
      <c r="AP371" s="327"/>
      <c r="AQ371" s="327"/>
      <c r="AR371" s="327"/>
      <c r="AS371" s="327"/>
      <c r="AT371" s="327"/>
      <c r="AU371" s="327"/>
      <c r="AV371" s="327"/>
      <c r="AW371" s="327"/>
      <c r="AX371" s="327"/>
      <c r="AY371" s="327"/>
      <c r="AZ371" s="328">
        <v>4</v>
      </c>
    </row>
    <row r="372" spans="1:52">
      <c r="A372" s="315"/>
      <c r="B372" s="315"/>
      <c r="C372" s="318" t="s">
        <v>272</v>
      </c>
      <c r="D372" s="329"/>
      <c r="E372" s="330"/>
      <c r="F372" s="330"/>
      <c r="G372" s="330"/>
      <c r="H372" s="330"/>
      <c r="I372" s="330"/>
      <c r="J372" s="330"/>
      <c r="K372" s="330"/>
      <c r="L372" s="330"/>
      <c r="M372" s="330"/>
      <c r="N372" s="330"/>
      <c r="O372" s="330"/>
      <c r="P372" s="330"/>
      <c r="Q372" s="330"/>
      <c r="R372" s="330"/>
      <c r="S372" s="330"/>
      <c r="T372" s="330"/>
      <c r="U372" s="330"/>
      <c r="V372" s="330">
        <v>1</v>
      </c>
      <c r="W372" s="330"/>
      <c r="X372" s="330"/>
      <c r="Y372" s="330"/>
      <c r="Z372" s="330"/>
      <c r="AA372" s="330"/>
      <c r="AB372" s="330"/>
      <c r="AC372" s="330"/>
      <c r="AD372" s="330"/>
      <c r="AE372" s="330"/>
      <c r="AF372" s="330"/>
      <c r="AG372" s="330"/>
      <c r="AH372" s="330"/>
      <c r="AI372" s="330"/>
      <c r="AJ372" s="330"/>
      <c r="AK372" s="330"/>
      <c r="AL372" s="330"/>
      <c r="AM372" s="330"/>
      <c r="AN372" s="330"/>
      <c r="AO372" s="330"/>
      <c r="AP372" s="330"/>
      <c r="AQ372" s="330"/>
      <c r="AR372" s="330"/>
      <c r="AS372" s="330"/>
      <c r="AT372" s="330"/>
      <c r="AU372" s="330"/>
      <c r="AV372" s="330"/>
      <c r="AW372" s="330"/>
      <c r="AX372" s="330"/>
      <c r="AY372" s="330"/>
      <c r="AZ372" s="331">
        <v>1</v>
      </c>
    </row>
    <row r="373" spans="1:52">
      <c r="A373" s="315"/>
      <c r="B373" s="315"/>
      <c r="C373" s="318" t="s">
        <v>615</v>
      </c>
      <c r="D373" s="329"/>
      <c r="E373" s="330"/>
      <c r="F373" s="330"/>
      <c r="G373" s="330"/>
      <c r="H373" s="330"/>
      <c r="I373" s="330"/>
      <c r="J373" s="330"/>
      <c r="K373" s="330"/>
      <c r="L373" s="330"/>
      <c r="M373" s="330"/>
      <c r="N373" s="330"/>
      <c r="O373" s="330"/>
      <c r="P373" s="330"/>
      <c r="Q373" s="330"/>
      <c r="R373" s="330"/>
      <c r="S373" s="330"/>
      <c r="T373" s="330"/>
      <c r="U373" s="330"/>
      <c r="V373" s="330"/>
      <c r="W373" s="330"/>
      <c r="X373" s="330"/>
      <c r="Y373" s="330"/>
      <c r="Z373" s="330"/>
      <c r="AA373" s="330"/>
      <c r="AB373" s="330"/>
      <c r="AC373" s="330"/>
      <c r="AD373" s="330"/>
      <c r="AE373" s="330"/>
      <c r="AF373" s="330">
        <v>1</v>
      </c>
      <c r="AG373" s="330"/>
      <c r="AH373" s="330"/>
      <c r="AI373" s="330"/>
      <c r="AJ373" s="330"/>
      <c r="AK373" s="330"/>
      <c r="AL373" s="330"/>
      <c r="AM373" s="330"/>
      <c r="AN373" s="330"/>
      <c r="AO373" s="330"/>
      <c r="AP373" s="330"/>
      <c r="AQ373" s="330"/>
      <c r="AR373" s="330"/>
      <c r="AS373" s="330"/>
      <c r="AT373" s="330"/>
      <c r="AU373" s="330"/>
      <c r="AV373" s="330"/>
      <c r="AW373" s="330"/>
      <c r="AX373" s="330"/>
      <c r="AY373" s="330"/>
      <c r="AZ373" s="331">
        <v>1</v>
      </c>
    </row>
    <row r="374" spans="1:52">
      <c r="A374" s="315"/>
      <c r="B374" s="315"/>
      <c r="C374" s="318" t="s">
        <v>249</v>
      </c>
      <c r="D374" s="329"/>
      <c r="E374" s="330"/>
      <c r="F374" s="330"/>
      <c r="G374" s="330"/>
      <c r="H374" s="330"/>
      <c r="I374" s="330"/>
      <c r="J374" s="330"/>
      <c r="K374" s="330"/>
      <c r="L374" s="330"/>
      <c r="M374" s="330"/>
      <c r="N374" s="330"/>
      <c r="O374" s="330"/>
      <c r="P374" s="330"/>
      <c r="Q374" s="330"/>
      <c r="R374" s="330"/>
      <c r="S374" s="330"/>
      <c r="T374" s="330">
        <v>1</v>
      </c>
      <c r="U374" s="330"/>
      <c r="V374" s="330">
        <v>1</v>
      </c>
      <c r="W374" s="330"/>
      <c r="X374" s="330">
        <v>2</v>
      </c>
      <c r="Y374" s="330">
        <v>2</v>
      </c>
      <c r="Z374" s="330"/>
      <c r="AA374" s="330"/>
      <c r="AB374" s="330"/>
      <c r="AC374" s="330"/>
      <c r="AD374" s="330"/>
      <c r="AE374" s="330"/>
      <c r="AF374" s="330"/>
      <c r="AG374" s="330"/>
      <c r="AH374" s="330"/>
      <c r="AI374" s="330"/>
      <c r="AJ374" s="330"/>
      <c r="AK374" s="330"/>
      <c r="AL374" s="330"/>
      <c r="AM374" s="330"/>
      <c r="AN374" s="330"/>
      <c r="AO374" s="330"/>
      <c r="AP374" s="330"/>
      <c r="AQ374" s="330"/>
      <c r="AR374" s="330"/>
      <c r="AS374" s="330"/>
      <c r="AT374" s="330"/>
      <c r="AU374" s="330"/>
      <c r="AV374" s="330"/>
      <c r="AW374" s="330"/>
      <c r="AX374" s="330"/>
      <c r="AY374" s="330"/>
      <c r="AZ374" s="331">
        <v>6</v>
      </c>
    </row>
    <row r="375" spans="1:52">
      <c r="A375" s="315"/>
      <c r="B375" s="319" t="s">
        <v>889</v>
      </c>
      <c r="C375" s="320"/>
      <c r="D375" s="332"/>
      <c r="E375" s="333"/>
      <c r="F375" s="333"/>
      <c r="G375" s="333"/>
      <c r="H375" s="333"/>
      <c r="I375" s="333"/>
      <c r="J375" s="333"/>
      <c r="K375" s="333"/>
      <c r="L375" s="333"/>
      <c r="M375" s="333"/>
      <c r="N375" s="333"/>
      <c r="O375" s="333"/>
      <c r="P375" s="333"/>
      <c r="Q375" s="333"/>
      <c r="R375" s="333"/>
      <c r="S375" s="333"/>
      <c r="T375" s="333">
        <v>2</v>
      </c>
      <c r="U375" s="333">
        <v>1</v>
      </c>
      <c r="V375" s="333">
        <v>3</v>
      </c>
      <c r="W375" s="333"/>
      <c r="X375" s="333">
        <v>2</v>
      </c>
      <c r="Y375" s="333">
        <v>3</v>
      </c>
      <c r="Z375" s="333"/>
      <c r="AA375" s="333"/>
      <c r="AB375" s="333"/>
      <c r="AC375" s="333"/>
      <c r="AD375" s="333"/>
      <c r="AE375" s="333"/>
      <c r="AF375" s="333">
        <v>1</v>
      </c>
      <c r="AG375" s="333"/>
      <c r="AH375" s="333"/>
      <c r="AI375" s="333"/>
      <c r="AJ375" s="333"/>
      <c r="AK375" s="333"/>
      <c r="AL375" s="333"/>
      <c r="AM375" s="333"/>
      <c r="AN375" s="333"/>
      <c r="AO375" s="333"/>
      <c r="AP375" s="333"/>
      <c r="AQ375" s="333"/>
      <c r="AR375" s="333"/>
      <c r="AS375" s="333"/>
      <c r="AT375" s="333"/>
      <c r="AU375" s="333"/>
      <c r="AV375" s="333"/>
      <c r="AW375" s="333"/>
      <c r="AX375" s="333"/>
      <c r="AY375" s="333"/>
      <c r="AZ375" s="334">
        <v>12</v>
      </c>
    </row>
    <row r="376" spans="1:52">
      <c r="A376" s="315"/>
      <c r="B376" s="305" t="s">
        <v>177</v>
      </c>
      <c r="C376" s="305" t="s">
        <v>593</v>
      </c>
      <c r="D376" s="326"/>
      <c r="E376" s="327"/>
      <c r="F376" s="327"/>
      <c r="G376" s="327"/>
      <c r="H376" s="327"/>
      <c r="I376" s="327"/>
      <c r="J376" s="327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  <c r="Y376" s="327"/>
      <c r="Z376" s="327"/>
      <c r="AA376" s="327"/>
      <c r="AB376" s="327"/>
      <c r="AC376" s="327"/>
      <c r="AD376" s="327"/>
      <c r="AE376" s="327"/>
      <c r="AF376" s="327">
        <v>1</v>
      </c>
      <c r="AG376" s="327"/>
      <c r="AH376" s="327"/>
      <c r="AI376" s="327"/>
      <c r="AJ376" s="327"/>
      <c r="AK376" s="327"/>
      <c r="AL376" s="327"/>
      <c r="AM376" s="327"/>
      <c r="AN376" s="327"/>
      <c r="AO376" s="327"/>
      <c r="AP376" s="327"/>
      <c r="AQ376" s="327"/>
      <c r="AR376" s="327"/>
      <c r="AS376" s="327"/>
      <c r="AT376" s="327"/>
      <c r="AU376" s="327"/>
      <c r="AV376" s="327"/>
      <c r="AW376" s="327"/>
      <c r="AX376" s="327"/>
      <c r="AY376" s="327"/>
      <c r="AZ376" s="328">
        <v>1</v>
      </c>
    </row>
    <row r="377" spans="1:52">
      <c r="A377" s="315"/>
      <c r="B377" s="315"/>
      <c r="C377" s="318" t="s">
        <v>524</v>
      </c>
      <c r="D377" s="329"/>
      <c r="E377" s="330"/>
      <c r="F377" s="330"/>
      <c r="G377" s="330"/>
      <c r="H377" s="330"/>
      <c r="I377" s="330"/>
      <c r="J377" s="330"/>
      <c r="K377" s="330"/>
      <c r="L377" s="330"/>
      <c r="M377" s="330"/>
      <c r="N377" s="330"/>
      <c r="O377" s="330"/>
      <c r="P377" s="330"/>
      <c r="Q377" s="330"/>
      <c r="R377" s="330"/>
      <c r="S377" s="330"/>
      <c r="T377" s="330"/>
      <c r="U377" s="330"/>
      <c r="V377" s="330"/>
      <c r="W377" s="330"/>
      <c r="X377" s="330"/>
      <c r="Y377" s="330"/>
      <c r="Z377" s="330">
        <v>1</v>
      </c>
      <c r="AA377" s="330"/>
      <c r="AB377" s="330">
        <v>2</v>
      </c>
      <c r="AC377" s="330"/>
      <c r="AD377" s="330"/>
      <c r="AE377" s="330"/>
      <c r="AF377" s="330"/>
      <c r="AG377" s="330"/>
      <c r="AH377" s="330">
        <v>1</v>
      </c>
      <c r="AI377" s="330">
        <v>1</v>
      </c>
      <c r="AJ377" s="330"/>
      <c r="AK377" s="330"/>
      <c r="AL377" s="330"/>
      <c r="AM377" s="330"/>
      <c r="AN377" s="330"/>
      <c r="AO377" s="330"/>
      <c r="AP377" s="330"/>
      <c r="AQ377" s="330"/>
      <c r="AR377" s="330"/>
      <c r="AS377" s="330"/>
      <c r="AT377" s="330"/>
      <c r="AU377" s="330"/>
      <c r="AV377" s="330"/>
      <c r="AW377" s="330"/>
      <c r="AX377" s="330"/>
      <c r="AY377" s="330"/>
      <c r="AZ377" s="331">
        <v>5</v>
      </c>
    </row>
    <row r="378" spans="1:52">
      <c r="A378" s="315"/>
      <c r="B378" s="315"/>
      <c r="C378" s="318" t="s">
        <v>620</v>
      </c>
      <c r="D378" s="329"/>
      <c r="E378" s="330"/>
      <c r="F378" s="330"/>
      <c r="G378" s="330"/>
      <c r="H378" s="330"/>
      <c r="I378" s="330"/>
      <c r="J378" s="330"/>
      <c r="K378" s="330"/>
      <c r="L378" s="330"/>
      <c r="M378" s="330"/>
      <c r="N378" s="330"/>
      <c r="O378" s="330"/>
      <c r="P378" s="330"/>
      <c r="Q378" s="330"/>
      <c r="R378" s="330"/>
      <c r="S378" s="330"/>
      <c r="T378" s="330"/>
      <c r="U378" s="330"/>
      <c r="V378" s="330"/>
      <c r="W378" s="330"/>
      <c r="X378" s="330"/>
      <c r="Y378" s="330"/>
      <c r="Z378" s="330"/>
      <c r="AA378" s="330"/>
      <c r="AB378" s="330"/>
      <c r="AC378" s="330"/>
      <c r="AD378" s="330"/>
      <c r="AE378" s="330"/>
      <c r="AF378" s="330">
        <v>1</v>
      </c>
      <c r="AG378" s="330"/>
      <c r="AH378" s="330"/>
      <c r="AI378" s="330"/>
      <c r="AJ378" s="330">
        <v>1</v>
      </c>
      <c r="AK378" s="330"/>
      <c r="AL378" s="330"/>
      <c r="AM378" s="330"/>
      <c r="AN378" s="330"/>
      <c r="AO378" s="330"/>
      <c r="AP378" s="330"/>
      <c r="AQ378" s="330"/>
      <c r="AR378" s="330"/>
      <c r="AS378" s="330"/>
      <c r="AT378" s="330"/>
      <c r="AU378" s="330"/>
      <c r="AV378" s="330"/>
      <c r="AW378" s="330"/>
      <c r="AX378" s="330"/>
      <c r="AY378" s="330"/>
      <c r="AZ378" s="331">
        <v>2</v>
      </c>
    </row>
    <row r="379" spans="1:52">
      <c r="A379" s="315"/>
      <c r="B379" s="315"/>
      <c r="C379" s="318" t="s">
        <v>358</v>
      </c>
      <c r="D379" s="329"/>
      <c r="E379" s="330">
        <v>1</v>
      </c>
      <c r="F379" s="330"/>
      <c r="G379" s="330"/>
      <c r="H379" s="330"/>
      <c r="I379" s="330"/>
      <c r="J379" s="330"/>
      <c r="K379" s="330"/>
      <c r="L379" s="330"/>
      <c r="M379" s="330"/>
      <c r="N379" s="330"/>
      <c r="O379" s="330"/>
      <c r="P379" s="330"/>
      <c r="Q379" s="330"/>
      <c r="R379" s="330"/>
      <c r="S379" s="330"/>
      <c r="T379" s="330"/>
      <c r="U379" s="330"/>
      <c r="V379" s="330"/>
      <c r="W379" s="330"/>
      <c r="X379" s="330"/>
      <c r="Y379" s="330"/>
      <c r="Z379" s="330"/>
      <c r="AA379" s="330"/>
      <c r="AB379" s="330"/>
      <c r="AC379" s="330"/>
      <c r="AD379" s="330"/>
      <c r="AE379" s="330"/>
      <c r="AF379" s="330"/>
      <c r="AG379" s="330"/>
      <c r="AH379" s="330"/>
      <c r="AI379" s="330"/>
      <c r="AJ379" s="330"/>
      <c r="AK379" s="330"/>
      <c r="AL379" s="330"/>
      <c r="AM379" s="330"/>
      <c r="AN379" s="330"/>
      <c r="AO379" s="330"/>
      <c r="AP379" s="330"/>
      <c r="AQ379" s="330"/>
      <c r="AR379" s="330"/>
      <c r="AS379" s="330"/>
      <c r="AT379" s="330"/>
      <c r="AU379" s="330"/>
      <c r="AV379" s="330"/>
      <c r="AW379" s="330"/>
      <c r="AX379" s="330"/>
      <c r="AY379" s="330"/>
      <c r="AZ379" s="331">
        <v>1</v>
      </c>
    </row>
    <row r="380" spans="1:52">
      <c r="A380" s="315"/>
      <c r="B380" s="315"/>
      <c r="C380" s="318" t="s">
        <v>392</v>
      </c>
      <c r="D380" s="329"/>
      <c r="E380" s="330"/>
      <c r="F380" s="330"/>
      <c r="G380" s="330"/>
      <c r="H380" s="330"/>
      <c r="I380" s="330"/>
      <c r="J380" s="330"/>
      <c r="K380" s="330">
        <v>1</v>
      </c>
      <c r="L380" s="330"/>
      <c r="M380" s="330"/>
      <c r="N380" s="330"/>
      <c r="O380" s="330"/>
      <c r="P380" s="330"/>
      <c r="Q380" s="330"/>
      <c r="R380" s="330"/>
      <c r="S380" s="330"/>
      <c r="T380" s="330"/>
      <c r="U380" s="330"/>
      <c r="V380" s="330"/>
      <c r="W380" s="330"/>
      <c r="X380" s="330"/>
      <c r="Y380" s="330"/>
      <c r="Z380" s="330"/>
      <c r="AA380" s="330"/>
      <c r="AB380" s="330"/>
      <c r="AC380" s="330"/>
      <c r="AD380" s="330"/>
      <c r="AE380" s="330"/>
      <c r="AF380" s="330"/>
      <c r="AG380" s="330"/>
      <c r="AH380" s="330"/>
      <c r="AI380" s="330"/>
      <c r="AJ380" s="330"/>
      <c r="AK380" s="330"/>
      <c r="AL380" s="330"/>
      <c r="AM380" s="330"/>
      <c r="AN380" s="330"/>
      <c r="AO380" s="330"/>
      <c r="AP380" s="330"/>
      <c r="AQ380" s="330"/>
      <c r="AR380" s="330"/>
      <c r="AS380" s="330"/>
      <c r="AT380" s="330"/>
      <c r="AU380" s="330"/>
      <c r="AV380" s="330"/>
      <c r="AW380" s="330"/>
      <c r="AX380" s="330"/>
      <c r="AY380" s="330"/>
      <c r="AZ380" s="331">
        <v>1</v>
      </c>
    </row>
    <row r="381" spans="1:52">
      <c r="A381" s="315"/>
      <c r="B381" s="315"/>
      <c r="C381" s="318" t="s">
        <v>718</v>
      </c>
      <c r="D381" s="329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E381" s="330"/>
      <c r="AF381" s="330"/>
      <c r="AG381" s="330"/>
      <c r="AH381" s="330"/>
      <c r="AI381" s="330"/>
      <c r="AJ381" s="330"/>
      <c r="AK381" s="330">
        <v>1</v>
      </c>
      <c r="AL381" s="330"/>
      <c r="AM381" s="330"/>
      <c r="AN381" s="330"/>
      <c r="AO381" s="330"/>
      <c r="AP381" s="330"/>
      <c r="AQ381" s="330"/>
      <c r="AR381" s="330"/>
      <c r="AS381" s="330"/>
      <c r="AT381" s="330"/>
      <c r="AU381" s="330"/>
      <c r="AV381" s="330"/>
      <c r="AW381" s="330"/>
      <c r="AX381" s="330"/>
      <c r="AY381" s="330"/>
      <c r="AZ381" s="331">
        <v>1</v>
      </c>
    </row>
    <row r="382" spans="1:52">
      <c r="A382" s="315"/>
      <c r="B382" s="319" t="s">
        <v>890</v>
      </c>
      <c r="C382" s="320"/>
      <c r="D382" s="332"/>
      <c r="E382" s="333">
        <v>1</v>
      </c>
      <c r="F382" s="333"/>
      <c r="G382" s="333"/>
      <c r="H382" s="333"/>
      <c r="I382" s="333"/>
      <c r="J382" s="333"/>
      <c r="K382" s="333">
        <v>1</v>
      </c>
      <c r="L382" s="333"/>
      <c r="M382" s="333"/>
      <c r="N382" s="333"/>
      <c r="O382" s="333"/>
      <c r="P382" s="333"/>
      <c r="Q382" s="333"/>
      <c r="R382" s="333"/>
      <c r="S382" s="333"/>
      <c r="T382" s="333"/>
      <c r="U382" s="333"/>
      <c r="V382" s="333"/>
      <c r="W382" s="333"/>
      <c r="X382" s="333"/>
      <c r="Y382" s="333"/>
      <c r="Z382" s="333">
        <v>1</v>
      </c>
      <c r="AA382" s="333"/>
      <c r="AB382" s="333">
        <v>2</v>
      </c>
      <c r="AC382" s="333"/>
      <c r="AD382" s="333"/>
      <c r="AE382" s="333"/>
      <c r="AF382" s="333">
        <v>2</v>
      </c>
      <c r="AG382" s="333"/>
      <c r="AH382" s="333">
        <v>1</v>
      </c>
      <c r="AI382" s="333">
        <v>1</v>
      </c>
      <c r="AJ382" s="333">
        <v>1</v>
      </c>
      <c r="AK382" s="333">
        <v>1</v>
      </c>
      <c r="AL382" s="333"/>
      <c r="AM382" s="333"/>
      <c r="AN382" s="333"/>
      <c r="AO382" s="333"/>
      <c r="AP382" s="333"/>
      <c r="AQ382" s="333"/>
      <c r="AR382" s="333"/>
      <c r="AS382" s="333"/>
      <c r="AT382" s="333"/>
      <c r="AU382" s="333"/>
      <c r="AV382" s="333"/>
      <c r="AW382" s="333"/>
      <c r="AX382" s="333"/>
      <c r="AY382" s="333"/>
      <c r="AZ382" s="334">
        <v>11</v>
      </c>
    </row>
    <row r="383" spans="1:52">
      <c r="A383" s="315"/>
      <c r="B383" s="305" t="s">
        <v>276</v>
      </c>
      <c r="C383" s="305" t="s">
        <v>520</v>
      </c>
      <c r="D383" s="326"/>
      <c r="E383" s="327"/>
      <c r="F383" s="327"/>
      <c r="G383" s="327"/>
      <c r="H383" s="327"/>
      <c r="I383" s="327"/>
      <c r="J383" s="327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  <c r="Y383" s="327"/>
      <c r="Z383" s="327">
        <v>1</v>
      </c>
      <c r="AA383" s="327"/>
      <c r="AB383" s="327"/>
      <c r="AC383" s="327"/>
      <c r="AD383" s="327"/>
      <c r="AE383" s="327"/>
      <c r="AF383" s="327"/>
      <c r="AG383" s="327"/>
      <c r="AH383" s="327"/>
      <c r="AI383" s="327"/>
      <c r="AJ383" s="327"/>
      <c r="AK383" s="327"/>
      <c r="AL383" s="327"/>
      <c r="AM383" s="327"/>
      <c r="AN383" s="327"/>
      <c r="AO383" s="327"/>
      <c r="AP383" s="327"/>
      <c r="AQ383" s="327"/>
      <c r="AR383" s="327"/>
      <c r="AS383" s="327"/>
      <c r="AT383" s="327"/>
      <c r="AU383" s="327"/>
      <c r="AV383" s="327"/>
      <c r="AW383" s="327"/>
      <c r="AX383" s="327"/>
      <c r="AY383" s="327"/>
      <c r="AZ383" s="328">
        <v>1</v>
      </c>
    </row>
    <row r="384" spans="1:52">
      <c r="A384" s="315"/>
      <c r="B384" s="315"/>
      <c r="C384" s="318" t="s">
        <v>424</v>
      </c>
      <c r="D384" s="329"/>
      <c r="E384" s="330"/>
      <c r="F384" s="330"/>
      <c r="G384" s="330"/>
      <c r="H384" s="330"/>
      <c r="I384" s="330"/>
      <c r="J384" s="330"/>
      <c r="K384" s="330"/>
      <c r="L384" s="330"/>
      <c r="M384" s="330"/>
      <c r="N384" s="330"/>
      <c r="O384" s="330"/>
      <c r="P384" s="330">
        <v>1</v>
      </c>
      <c r="Q384" s="330">
        <v>1</v>
      </c>
      <c r="R384" s="330"/>
      <c r="S384" s="330"/>
      <c r="T384" s="330"/>
      <c r="U384" s="330">
        <v>1</v>
      </c>
      <c r="V384" s="330">
        <v>2</v>
      </c>
      <c r="W384" s="330"/>
      <c r="X384" s="330"/>
      <c r="Y384" s="330">
        <v>1</v>
      </c>
      <c r="Z384" s="330"/>
      <c r="AA384" s="330"/>
      <c r="AB384" s="330"/>
      <c r="AC384" s="330">
        <v>2</v>
      </c>
      <c r="AD384" s="330"/>
      <c r="AE384" s="330"/>
      <c r="AF384" s="330"/>
      <c r="AG384" s="330"/>
      <c r="AH384" s="330"/>
      <c r="AI384" s="330"/>
      <c r="AJ384" s="330"/>
      <c r="AK384" s="330"/>
      <c r="AL384" s="330"/>
      <c r="AM384" s="330"/>
      <c r="AN384" s="330"/>
      <c r="AO384" s="330"/>
      <c r="AP384" s="330"/>
      <c r="AQ384" s="330"/>
      <c r="AR384" s="330"/>
      <c r="AS384" s="330"/>
      <c r="AT384" s="330"/>
      <c r="AU384" s="330"/>
      <c r="AV384" s="330"/>
      <c r="AW384" s="330"/>
      <c r="AX384" s="330"/>
      <c r="AY384" s="330"/>
      <c r="AZ384" s="331">
        <v>8</v>
      </c>
    </row>
    <row r="385" spans="1:52">
      <c r="A385" s="315"/>
      <c r="B385" s="319" t="s">
        <v>891</v>
      </c>
      <c r="C385" s="320"/>
      <c r="D385" s="332"/>
      <c r="E385" s="333"/>
      <c r="F385" s="333"/>
      <c r="G385" s="333"/>
      <c r="H385" s="333"/>
      <c r="I385" s="333"/>
      <c r="J385" s="333"/>
      <c r="K385" s="333"/>
      <c r="L385" s="333"/>
      <c r="M385" s="333"/>
      <c r="N385" s="333"/>
      <c r="O385" s="333"/>
      <c r="P385" s="333">
        <v>1</v>
      </c>
      <c r="Q385" s="333">
        <v>1</v>
      </c>
      <c r="R385" s="333"/>
      <c r="S385" s="333"/>
      <c r="T385" s="333"/>
      <c r="U385" s="333">
        <v>1</v>
      </c>
      <c r="V385" s="333">
        <v>2</v>
      </c>
      <c r="W385" s="333"/>
      <c r="X385" s="333"/>
      <c r="Y385" s="333">
        <v>1</v>
      </c>
      <c r="Z385" s="333">
        <v>1</v>
      </c>
      <c r="AA385" s="333"/>
      <c r="AB385" s="333"/>
      <c r="AC385" s="333">
        <v>2</v>
      </c>
      <c r="AD385" s="333"/>
      <c r="AE385" s="333"/>
      <c r="AF385" s="333"/>
      <c r="AG385" s="333"/>
      <c r="AH385" s="333"/>
      <c r="AI385" s="333"/>
      <c r="AJ385" s="333"/>
      <c r="AK385" s="333"/>
      <c r="AL385" s="333"/>
      <c r="AM385" s="333"/>
      <c r="AN385" s="333"/>
      <c r="AO385" s="333"/>
      <c r="AP385" s="333"/>
      <c r="AQ385" s="333"/>
      <c r="AR385" s="333"/>
      <c r="AS385" s="333"/>
      <c r="AT385" s="333"/>
      <c r="AU385" s="333"/>
      <c r="AV385" s="333"/>
      <c r="AW385" s="333"/>
      <c r="AX385" s="333"/>
      <c r="AY385" s="333"/>
      <c r="AZ385" s="334">
        <v>9</v>
      </c>
    </row>
    <row r="386" spans="1:52">
      <c r="A386" s="315"/>
      <c r="B386" s="305" t="s">
        <v>279</v>
      </c>
      <c r="C386" s="305" t="s">
        <v>553</v>
      </c>
      <c r="D386" s="326"/>
      <c r="E386" s="327"/>
      <c r="F386" s="327"/>
      <c r="G386" s="327"/>
      <c r="H386" s="327"/>
      <c r="I386" s="327"/>
      <c r="J386" s="327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  <c r="Y386" s="327"/>
      <c r="Z386" s="327"/>
      <c r="AA386" s="327"/>
      <c r="AB386" s="327"/>
      <c r="AC386" s="327"/>
      <c r="AD386" s="327">
        <v>1</v>
      </c>
      <c r="AE386" s="327"/>
      <c r="AF386" s="327"/>
      <c r="AG386" s="327"/>
      <c r="AH386" s="327"/>
      <c r="AI386" s="327"/>
      <c r="AJ386" s="327"/>
      <c r="AK386" s="327">
        <v>1</v>
      </c>
      <c r="AL386" s="327"/>
      <c r="AM386" s="327"/>
      <c r="AN386" s="327"/>
      <c r="AO386" s="327"/>
      <c r="AP386" s="327"/>
      <c r="AQ386" s="327"/>
      <c r="AR386" s="327"/>
      <c r="AS386" s="327"/>
      <c r="AT386" s="327"/>
      <c r="AU386" s="327"/>
      <c r="AV386" s="327"/>
      <c r="AW386" s="327"/>
      <c r="AX386" s="327"/>
      <c r="AY386" s="327"/>
      <c r="AZ386" s="328">
        <v>2</v>
      </c>
    </row>
    <row r="387" spans="1:52">
      <c r="A387" s="315"/>
      <c r="B387" s="315"/>
      <c r="C387" s="318" t="s">
        <v>486</v>
      </c>
      <c r="D387" s="329"/>
      <c r="E387" s="330"/>
      <c r="F387" s="330"/>
      <c r="G387" s="330"/>
      <c r="H387" s="330"/>
      <c r="I387" s="330"/>
      <c r="J387" s="330"/>
      <c r="K387" s="330"/>
      <c r="L387" s="330"/>
      <c r="M387" s="330"/>
      <c r="N387" s="330"/>
      <c r="O387" s="330"/>
      <c r="P387" s="330"/>
      <c r="Q387" s="330"/>
      <c r="R387" s="330"/>
      <c r="S387" s="330"/>
      <c r="T387" s="330"/>
      <c r="U387" s="330"/>
      <c r="V387" s="330"/>
      <c r="W387" s="330">
        <v>1</v>
      </c>
      <c r="X387" s="330"/>
      <c r="Y387" s="330"/>
      <c r="Z387" s="330"/>
      <c r="AA387" s="330"/>
      <c r="AB387" s="330"/>
      <c r="AC387" s="330"/>
      <c r="AD387" s="330"/>
      <c r="AE387" s="330"/>
      <c r="AF387" s="330"/>
      <c r="AG387" s="330"/>
      <c r="AH387" s="330"/>
      <c r="AI387" s="330"/>
      <c r="AJ387" s="330"/>
      <c r="AK387" s="330"/>
      <c r="AL387" s="330"/>
      <c r="AM387" s="330"/>
      <c r="AN387" s="330"/>
      <c r="AO387" s="330"/>
      <c r="AP387" s="330"/>
      <c r="AQ387" s="330"/>
      <c r="AR387" s="330"/>
      <c r="AS387" s="330"/>
      <c r="AT387" s="330"/>
      <c r="AU387" s="330"/>
      <c r="AV387" s="330"/>
      <c r="AW387" s="330"/>
      <c r="AX387" s="330"/>
      <c r="AY387" s="330"/>
      <c r="AZ387" s="331">
        <v>1</v>
      </c>
    </row>
    <row r="388" spans="1:52">
      <c r="A388" s="315"/>
      <c r="B388" s="315"/>
      <c r="C388" s="318" t="s">
        <v>770</v>
      </c>
      <c r="D388" s="329"/>
      <c r="E388" s="330"/>
      <c r="F388" s="330"/>
      <c r="G388" s="330"/>
      <c r="H388" s="330"/>
      <c r="I388" s="330"/>
      <c r="J388" s="330"/>
      <c r="K388" s="330"/>
      <c r="L388" s="330"/>
      <c r="M388" s="330"/>
      <c r="N388" s="330"/>
      <c r="O388" s="330"/>
      <c r="P388" s="330"/>
      <c r="Q388" s="330"/>
      <c r="R388" s="330"/>
      <c r="S388" s="330"/>
      <c r="T388" s="330"/>
      <c r="U388" s="330"/>
      <c r="V388" s="330"/>
      <c r="W388" s="330"/>
      <c r="X388" s="330"/>
      <c r="Y388" s="330"/>
      <c r="Z388" s="330"/>
      <c r="AA388" s="330"/>
      <c r="AB388" s="330"/>
      <c r="AC388" s="330"/>
      <c r="AD388" s="330"/>
      <c r="AE388" s="330"/>
      <c r="AF388" s="330"/>
      <c r="AG388" s="330"/>
      <c r="AH388" s="330"/>
      <c r="AI388" s="330"/>
      <c r="AJ388" s="330"/>
      <c r="AK388" s="330"/>
      <c r="AL388" s="330"/>
      <c r="AM388" s="330"/>
      <c r="AN388" s="330"/>
      <c r="AO388" s="330">
        <v>1</v>
      </c>
      <c r="AP388" s="330"/>
      <c r="AQ388" s="330">
        <v>1</v>
      </c>
      <c r="AR388" s="330"/>
      <c r="AS388" s="330"/>
      <c r="AT388" s="330"/>
      <c r="AU388" s="330"/>
      <c r="AV388" s="330"/>
      <c r="AW388" s="330"/>
      <c r="AX388" s="330"/>
      <c r="AY388" s="330"/>
      <c r="AZ388" s="331">
        <v>2</v>
      </c>
    </row>
    <row r="389" spans="1:52">
      <c r="A389" s="315"/>
      <c r="B389" s="315"/>
      <c r="C389" s="318" t="s">
        <v>683</v>
      </c>
      <c r="D389" s="329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E389" s="330"/>
      <c r="AF389" s="330"/>
      <c r="AG389" s="330"/>
      <c r="AH389" s="330"/>
      <c r="AI389" s="330"/>
      <c r="AJ389" s="330">
        <v>2</v>
      </c>
      <c r="AK389" s="330"/>
      <c r="AL389" s="330"/>
      <c r="AM389" s="330"/>
      <c r="AN389" s="330"/>
      <c r="AO389" s="330"/>
      <c r="AP389" s="330"/>
      <c r="AQ389" s="330"/>
      <c r="AR389" s="330"/>
      <c r="AS389" s="330"/>
      <c r="AT389" s="330"/>
      <c r="AU389" s="330"/>
      <c r="AV389" s="330"/>
      <c r="AW389" s="330"/>
      <c r="AX389" s="330"/>
      <c r="AY389" s="330"/>
      <c r="AZ389" s="331">
        <v>2</v>
      </c>
    </row>
    <row r="390" spans="1:52">
      <c r="A390" s="315"/>
      <c r="B390" s="315"/>
      <c r="C390" s="318" t="s">
        <v>542</v>
      </c>
      <c r="D390" s="329"/>
      <c r="E390" s="330"/>
      <c r="F390" s="330"/>
      <c r="G390" s="330"/>
      <c r="H390" s="330"/>
      <c r="I390" s="330"/>
      <c r="J390" s="330"/>
      <c r="K390" s="330"/>
      <c r="L390" s="330"/>
      <c r="M390" s="330"/>
      <c r="N390" s="330"/>
      <c r="O390" s="330"/>
      <c r="P390" s="330"/>
      <c r="Q390" s="330"/>
      <c r="R390" s="330"/>
      <c r="S390" s="330"/>
      <c r="T390" s="330"/>
      <c r="U390" s="330"/>
      <c r="V390" s="330"/>
      <c r="W390" s="330"/>
      <c r="X390" s="330"/>
      <c r="Y390" s="330"/>
      <c r="Z390" s="330"/>
      <c r="AA390" s="330"/>
      <c r="AB390" s="330">
        <v>1</v>
      </c>
      <c r="AC390" s="330"/>
      <c r="AD390" s="330"/>
      <c r="AE390" s="330"/>
      <c r="AF390" s="330"/>
      <c r="AG390" s="330"/>
      <c r="AH390" s="330"/>
      <c r="AI390" s="330"/>
      <c r="AJ390" s="330"/>
      <c r="AK390" s="330"/>
      <c r="AL390" s="330"/>
      <c r="AM390" s="330"/>
      <c r="AN390" s="330"/>
      <c r="AO390" s="330"/>
      <c r="AP390" s="330"/>
      <c r="AQ390" s="330"/>
      <c r="AR390" s="330"/>
      <c r="AS390" s="330"/>
      <c r="AT390" s="330"/>
      <c r="AU390" s="330"/>
      <c r="AV390" s="330"/>
      <c r="AW390" s="330"/>
      <c r="AX390" s="330"/>
      <c r="AY390" s="330"/>
      <c r="AZ390" s="331">
        <v>1</v>
      </c>
    </row>
    <row r="391" spans="1:52">
      <c r="A391" s="315"/>
      <c r="B391" s="319" t="s">
        <v>893</v>
      </c>
      <c r="C391" s="320"/>
      <c r="D391" s="332"/>
      <c r="E391" s="333"/>
      <c r="F391" s="333"/>
      <c r="G391" s="333"/>
      <c r="H391" s="333"/>
      <c r="I391" s="333"/>
      <c r="J391" s="333"/>
      <c r="K391" s="333"/>
      <c r="L391" s="333"/>
      <c r="M391" s="333"/>
      <c r="N391" s="333"/>
      <c r="O391" s="333"/>
      <c r="P391" s="333"/>
      <c r="Q391" s="333"/>
      <c r="R391" s="333"/>
      <c r="S391" s="333"/>
      <c r="T391" s="333"/>
      <c r="U391" s="333"/>
      <c r="V391" s="333"/>
      <c r="W391" s="333">
        <v>1</v>
      </c>
      <c r="X391" s="333"/>
      <c r="Y391" s="333"/>
      <c r="Z391" s="333"/>
      <c r="AA391" s="333"/>
      <c r="AB391" s="333">
        <v>1</v>
      </c>
      <c r="AC391" s="333"/>
      <c r="AD391" s="333">
        <v>1</v>
      </c>
      <c r="AE391" s="333"/>
      <c r="AF391" s="333"/>
      <c r="AG391" s="333"/>
      <c r="AH391" s="333"/>
      <c r="AI391" s="333"/>
      <c r="AJ391" s="333">
        <v>2</v>
      </c>
      <c r="AK391" s="333">
        <v>1</v>
      </c>
      <c r="AL391" s="333"/>
      <c r="AM391" s="333"/>
      <c r="AN391" s="333"/>
      <c r="AO391" s="333">
        <v>1</v>
      </c>
      <c r="AP391" s="333"/>
      <c r="AQ391" s="333">
        <v>1</v>
      </c>
      <c r="AR391" s="333"/>
      <c r="AS391" s="333"/>
      <c r="AT391" s="333"/>
      <c r="AU391" s="333"/>
      <c r="AV391" s="333"/>
      <c r="AW391" s="333"/>
      <c r="AX391" s="333"/>
      <c r="AY391" s="333"/>
      <c r="AZ391" s="334">
        <v>8</v>
      </c>
    </row>
    <row r="392" spans="1:52">
      <c r="A392" s="315"/>
      <c r="B392" s="305" t="s">
        <v>278</v>
      </c>
      <c r="C392" s="305" t="s">
        <v>501</v>
      </c>
      <c r="D392" s="326"/>
      <c r="E392" s="327"/>
      <c r="F392" s="327"/>
      <c r="G392" s="327"/>
      <c r="H392" s="327"/>
      <c r="I392" s="327"/>
      <c r="J392" s="327"/>
      <c r="K392" s="327"/>
      <c r="L392" s="327"/>
      <c r="M392" s="327"/>
      <c r="N392" s="327"/>
      <c r="O392" s="327"/>
      <c r="P392" s="327"/>
      <c r="Q392" s="327"/>
      <c r="R392" s="327"/>
      <c r="S392" s="327"/>
      <c r="T392" s="327"/>
      <c r="U392" s="327"/>
      <c r="V392" s="327"/>
      <c r="W392" s="327"/>
      <c r="X392" s="327">
        <v>1</v>
      </c>
      <c r="Y392" s="327"/>
      <c r="Z392" s="327"/>
      <c r="AA392" s="327"/>
      <c r="AB392" s="327"/>
      <c r="AC392" s="327"/>
      <c r="AD392" s="327"/>
      <c r="AE392" s="327"/>
      <c r="AF392" s="327"/>
      <c r="AG392" s="327"/>
      <c r="AH392" s="327"/>
      <c r="AI392" s="327"/>
      <c r="AJ392" s="327"/>
      <c r="AK392" s="327"/>
      <c r="AL392" s="327"/>
      <c r="AM392" s="327"/>
      <c r="AN392" s="327"/>
      <c r="AO392" s="327"/>
      <c r="AP392" s="327"/>
      <c r="AQ392" s="327"/>
      <c r="AR392" s="327"/>
      <c r="AS392" s="327"/>
      <c r="AT392" s="327"/>
      <c r="AU392" s="327"/>
      <c r="AV392" s="327"/>
      <c r="AW392" s="327"/>
      <c r="AX392" s="327"/>
      <c r="AY392" s="327"/>
      <c r="AZ392" s="328">
        <v>1</v>
      </c>
    </row>
    <row r="393" spans="1:52">
      <c r="A393" s="315"/>
      <c r="B393" s="315"/>
      <c r="C393" s="318" t="s">
        <v>643</v>
      </c>
      <c r="D393" s="329"/>
      <c r="E393" s="330"/>
      <c r="F393" s="330"/>
      <c r="G393" s="330"/>
      <c r="H393" s="330"/>
      <c r="I393" s="330"/>
      <c r="J393" s="330"/>
      <c r="K393" s="330"/>
      <c r="L393" s="330"/>
      <c r="M393" s="330"/>
      <c r="N393" s="330"/>
      <c r="O393" s="330"/>
      <c r="P393" s="330"/>
      <c r="Q393" s="330"/>
      <c r="R393" s="330"/>
      <c r="S393" s="330"/>
      <c r="T393" s="330"/>
      <c r="U393" s="330"/>
      <c r="V393" s="330"/>
      <c r="W393" s="330"/>
      <c r="X393" s="330"/>
      <c r="Y393" s="330"/>
      <c r="Z393" s="330"/>
      <c r="AA393" s="330"/>
      <c r="AB393" s="330"/>
      <c r="AC393" s="330"/>
      <c r="AD393" s="330"/>
      <c r="AE393" s="330"/>
      <c r="AF393" s="330"/>
      <c r="AG393" s="330">
        <v>1</v>
      </c>
      <c r="AH393" s="330"/>
      <c r="AI393" s="330"/>
      <c r="AJ393" s="330"/>
      <c r="AK393" s="330"/>
      <c r="AL393" s="330"/>
      <c r="AM393" s="330"/>
      <c r="AN393" s="330"/>
      <c r="AO393" s="330"/>
      <c r="AP393" s="330"/>
      <c r="AQ393" s="330"/>
      <c r="AR393" s="330"/>
      <c r="AS393" s="330"/>
      <c r="AT393" s="330"/>
      <c r="AU393" s="330"/>
      <c r="AV393" s="330"/>
      <c r="AW393" s="330"/>
      <c r="AX393" s="330"/>
      <c r="AY393" s="330"/>
      <c r="AZ393" s="331">
        <v>1</v>
      </c>
    </row>
    <row r="394" spans="1:52">
      <c r="A394" s="315"/>
      <c r="B394" s="315"/>
      <c r="C394" s="318" t="s">
        <v>570</v>
      </c>
      <c r="D394" s="329"/>
      <c r="E394" s="330"/>
      <c r="F394" s="330"/>
      <c r="G394" s="330"/>
      <c r="H394" s="330"/>
      <c r="I394" s="330"/>
      <c r="J394" s="330"/>
      <c r="K394" s="330"/>
      <c r="L394" s="330"/>
      <c r="M394" s="330"/>
      <c r="N394" s="330"/>
      <c r="O394" s="330"/>
      <c r="P394" s="330"/>
      <c r="Q394" s="330"/>
      <c r="R394" s="330"/>
      <c r="S394" s="330"/>
      <c r="T394" s="330"/>
      <c r="U394" s="330"/>
      <c r="V394" s="330"/>
      <c r="W394" s="330"/>
      <c r="X394" s="330"/>
      <c r="Y394" s="330"/>
      <c r="Z394" s="330"/>
      <c r="AA394" s="330"/>
      <c r="AB394" s="330"/>
      <c r="AC394" s="330"/>
      <c r="AD394" s="330">
        <v>1</v>
      </c>
      <c r="AE394" s="330"/>
      <c r="AF394" s="330"/>
      <c r="AG394" s="330">
        <v>1</v>
      </c>
      <c r="AH394" s="330">
        <v>1</v>
      </c>
      <c r="AI394" s="330"/>
      <c r="AJ394" s="330"/>
      <c r="AK394" s="330"/>
      <c r="AL394" s="330"/>
      <c r="AM394" s="330"/>
      <c r="AN394" s="330"/>
      <c r="AO394" s="330"/>
      <c r="AP394" s="330"/>
      <c r="AQ394" s="330"/>
      <c r="AR394" s="330"/>
      <c r="AS394" s="330"/>
      <c r="AT394" s="330"/>
      <c r="AU394" s="330"/>
      <c r="AV394" s="330"/>
      <c r="AW394" s="330"/>
      <c r="AX394" s="330"/>
      <c r="AY394" s="330"/>
      <c r="AZ394" s="331">
        <v>3</v>
      </c>
    </row>
    <row r="395" spans="1:52">
      <c r="A395" s="315"/>
      <c r="B395" s="315"/>
      <c r="C395" s="318" t="s">
        <v>413</v>
      </c>
      <c r="D395" s="329"/>
      <c r="E395" s="330"/>
      <c r="F395" s="330"/>
      <c r="G395" s="330"/>
      <c r="H395" s="330"/>
      <c r="I395" s="330"/>
      <c r="J395" s="330"/>
      <c r="K395" s="330"/>
      <c r="L395" s="330"/>
      <c r="M395" s="330"/>
      <c r="N395" s="330">
        <v>1</v>
      </c>
      <c r="O395" s="330"/>
      <c r="P395" s="330"/>
      <c r="Q395" s="330"/>
      <c r="R395" s="330"/>
      <c r="S395" s="330"/>
      <c r="T395" s="330"/>
      <c r="U395" s="330"/>
      <c r="V395" s="330"/>
      <c r="W395" s="330"/>
      <c r="X395" s="330"/>
      <c r="Y395" s="330"/>
      <c r="Z395" s="330"/>
      <c r="AA395" s="330"/>
      <c r="AB395" s="330"/>
      <c r="AC395" s="330"/>
      <c r="AD395" s="330"/>
      <c r="AE395" s="330"/>
      <c r="AF395" s="330"/>
      <c r="AG395" s="330"/>
      <c r="AH395" s="330"/>
      <c r="AI395" s="330"/>
      <c r="AJ395" s="330"/>
      <c r="AK395" s="330"/>
      <c r="AL395" s="330"/>
      <c r="AM395" s="330"/>
      <c r="AN395" s="330">
        <v>1</v>
      </c>
      <c r="AO395" s="330"/>
      <c r="AP395" s="330"/>
      <c r="AQ395" s="330"/>
      <c r="AR395" s="330"/>
      <c r="AS395" s="330"/>
      <c r="AT395" s="330"/>
      <c r="AU395" s="330"/>
      <c r="AV395" s="330"/>
      <c r="AW395" s="330"/>
      <c r="AX395" s="330"/>
      <c r="AY395" s="330"/>
      <c r="AZ395" s="331">
        <v>2</v>
      </c>
    </row>
    <row r="396" spans="1:52">
      <c r="A396" s="315"/>
      <c r="B396" s="315"/>
      <c r="C396" s="318" t="s">
        <v>801</v>
      </c>
      <c r="D396" s="329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  <c r="AH396" s="330"/>
      <c r="AI396" s="330"/>
      <c r="AJ396" s="330"/>
      <c r="AK396" s="330"/>
      <c r="AL396" s="330"/>
      <c r="AM396" s="330"/>
      <c r="AN396" s="330"/>
      <c r="AO396" s="330"/>
      <c r="AP396" s="330"/>
      <c r="AQ396" s="330"/>
      <c r="AR396" s="330"/>
      <c r="AS396" s="330"/>
      <c r="AT396" s="330">
        <v>1</v>
      </c>
      <c r="AU396" s="330"/>
      <c r="AV396" s="330"/>
      <c r="AW396" s="330"/>
      <c r="AX396" s="330"/>
      <c r="AY396" s="330"/>
      <c r="AZ396" s="331">
        <v>1</v>
      </c>
    </row>
    <row r="397" spans="1:52">
      <c r="A397" s="315"/>
      <c r="B397" s="319" t="s">
        <v>892</v>
      </c>
      <c r="C397" s="320"/>
      <c r="D397" s="332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>
        <v>1</v>
      </c>
      <c r="O397" s="333"/>
      <c r="P397" s="333"/>
      <c r="Q397" s="333"/>
      <c r="R397" s="333"/>
      <c r="S397" s="333"/>
      <c r="T397" s="333"/>
      <c r="U397" s="333"/>
      <c r="V397" s="333"/>
      <c r="W397" s="333"/>
      <c r="X397" s="333">
        <v>1</v>
      </c>
      <c r="Y397" s="333"/>
      <c r="Z397" s="333"/>
      <c r="AA397" s="333"/>
      <c r="AB397" s="333"/>
      <c r="AC397" s="333"/>
      <c r="AD397" s="333">
        <v>1</v>
      </c>
      <c r="AE397" s="333"/>
      <c r="AF397" s="333"/>
      <c r="AG397" s="333">
        <v>2</v>
      </c>
      <c r="AH397" s="333">
        <v>1</v>
      </c>
      <c r="AI397" s="333"/>
      <c r="AJ397" s="333"/>
      <c r="AK397" s="333"/>
      <c r="AL397" s="333"/>
      <c r="AM397" s="333"/>
      <c r="AN397" s="333">
        <v>1</v>
      </c>
      <c r="AO397" s="333"/>
      <c r="AP397" s="333"/>
      <c r="AQ397" s="333"/>
      <c r="AR397" s="333"/>
      <c r="AS397" s="333"/>
      <c r="AT397" s="333">
        <v>1</v>
      </c>
      <c r="AU397" s="333"/>
      <c r="AV397" s="333"/>
      <c r="AW397" s="333"/>
      <c r="AX397" s="333"/>
      <c r="AY397" s="333"/>
      <c r="AZ397" s="334">
        <v>8</v>
      </c>
    </row>
    <row r="398" spans="1:52">
      <c r="A398" s="315"/>
      <c r="B398" s="305" t="s">
        <v>215</v>
      </c>
      <c r="C398" s="305" t="s">
        <v>630</v>
      </c>
      <c r="D398" s="326"/>
      <c r="E398" s="327"/>
      <c r="F398" s="327"/>
      <c r="G398" s="327"/>
      <c r="H398" s="327"/>
      <c r="I398" s="327"/>
      <c r="J398" s="327"/>
      <c r="K398" s="327"/>
      <c r="L398" s="327"/>
      <c r="M398" s="327"/>
      <c r="N398" s="327"/>
      <c r="O398" s="327"/>
      <c r="P398" s="327"/>
      <c r="Q398" s="327"/>
      <c r="R398" s="327"/>
      <c r="S398" s="327"/>
      <c r="T398" s="327"/>
      <c r="U398" s="327"/>
      <c r="V398" s="327"/>
      <c r="W398" s="327"/>
      <c r="X398" s="327"/>
      <c r="Y398" s="327"/>
      <c r="Z398" s="327"/>
      <c r="AA398" s="327"/>
      <c r="AB398" s="327"/>
      <c r="AC398" s="327"/>
      <c r="AD398" s="327"/>
      <c r="AE398" s="327"/>
      <c r="AF398" s="327"/>
      <c r="AG398" s="327">
        <v>1</v>
      </c>
      <c r="AH398" s="327"/>
      <c r="AI398" s="327"/>
      <c r="AJ398" s="327"/>
      <c r="AK398" s="327"/>
      <c r="AL398" s="327"/>
      <c r="AM398" s="327"/>
      <c r="AN398" s="327"/>
      <c r="AO398" s="327"/>
      <c r="AP398" s="327"/>
      <c r="AQ398" s="327"/>
      <c r="AR398" s="327"/>
      <c r="AS398" s="327"/>
      <c r="AT398" s="327"/>
      <c r="AU398" s="327"/>
      <c r="AV398" s="327"/>
      <c r="AW398" s="327"/>
      <c r="AX398" s="327"/>
      <c r="AY398" s="327"/>
      <c r="AZ398" s="328">
        <v>1</v>
      </c>
    </row>
    <row r="399" spans="1:52">
      <c r="A399" s="315"/>
      <c r="B399" s="315"/>
      <c r="C399" s="318" t="s">
        <v>519</v>
      </c>
      <c r="D399" s="329"/>
      <c r="E399" s="330"/>
      <c r="F399" s="330"/>
      <c r="G399" s="330"/>
      <c r="H399" s="330"/>
      <c r="I399" s="330"/>
      <c r="J399" s="330"/>
      <c r="K399" s="330"/>
      <c r="L399" s="330"/>
      <c r="M399" s="330"/>
      <c r="N399" s="330"/>
      <c r="O399" s="330"/>
      <c r="P399" s="330"/>
      <c r="Q399" s="330"/>
      <c r="R399" s="330"/>
      <c r="S399" s="330"/>
      <c r="T399" s="330"/>
      <c r="U399" s="330"/>
      <c r="V399" s="330"/>
      <c r="W399" s="330"/>
      <c r="X399" s="330"/>
      <c r="Y399" s="330"/>
      <c r="Z399" s="330">
        <v>1</v>
      </c>
      <c r="AA399" s="330"/>
      <c r="AB399" s="330">
        <v>1</v>
      </c>
      <c r="AC399" s="330"/>
      <c r="AD399" s="330"/>
      <c r="AE399" s="330"/>
      <c r="AF399" s="330"/>
      <c r="AG399" s="330">
        <v>1</v>
      </c>
      <c r="AH399" s="330"/>
      <c r="AI399" s="330"/>
      <c r="AJ399" s="330"/>
      <c r="AK399" s="330"/>
      <c r="AL399" s="330"/>
      <c r="AM399" s="330"/>
      <c r="AN399" s="330">
        <v>1</v>
      </c>
      <c r="AO399" s="330"/>
      <c r="AP399" s="330"/>
      <c r="AQ399" s="330"/>
      <c r="AR399" s="330"/>
      <c r="AS399" s="330"/>
      <c r="AT399" s="330"/>
      <c r="AU399" s="330"/>
      <c r="AV399" s="330"/>
      <c r="AW399" s="330"/>
      <c r="AX399" s="330"/>
      <c r="AY399" s="330"/>
      <c r="AZ399" s="331">
        <v>4</v>
      </c>
    </row>
    <row r="400" spans="1:52">
      <c r="A400" s="315"/>
      <c r="B400" s="315"/>
      <c r="C400" s="318" t="s">
        <v>664</v>
      </c>
      <c r="D400" s="329"/>
      <c r="E400" s="330"/>
      <c r="F400" s="330"/>
      <c r="G400" s="330"/>
      <c r="H400" s="330"/>
      <c r="I400" s="330"/>
      <c r="J400" s="330"/>
      <c r="K400" s="330"/>
      <c r="L400" s="330"/>
      <c r="M400" s="330"/>
      <c r="N400" s="330"/>
      <c r="O400" s="330"/>
      <c r="P400" s="330"/>
      <c r="Q400" s="330"/>
      <c r="R400" s="330"/>
      <c r="S400" s="330"/>
      <c r="T400" s="330"/>
      <c r="U400" s="330"/>
      <c r="V400" s="330"/>
      <c r="W400" s="330"/>
      <c r="X400" s="330"/>
      <c r="Y400" s="330"/>
      <c r="Z400" s="330"/>
      <c r="AA400" s="330"/>
      <c r="AB400" s="330"/>
      <c r="AC400" s="330"/>
      <c r="AD400" s="330"/>
      <c r="AE400" s="330"/>
      <c r="AF400" s="330"/>
      <c r="AG400" s="330"/>
      <c r="AH400" s="330"/>
      <c r="AI400" s="330">
        <v>1</v>
      </c>
      <c r="AJ400" s="330"/>
      <c r="AK400" s="330"/>
      <c r="AL400" s="330"/>
      <c r="AM400" s="330">
        <v>1</v>
      </c>
      <c r="AN400" s="330"/>
      <c r="AO400" s="330"/>
      <c r="AP400" s="330"/>
      <c r="AQ400" s="330"/>
      <c r="AR400" s="330"/>
      <c r="AS400" s="330"/>
      <c r="AT400" s="330"/>
      <c r="AU400" s="330"/>
      <c r="AV400" s="330"/>
      <c r="AW400" s="330"/>
      <c r="AX400" s="330"/>
      <c r="AY400" s="330"/>
      <c r="AZ400" s="331">
        <v>2</v>
      </c>
    </row>
    <row r="401" spans="1:52">
      <c r="A401" s="315"/>
      <c r="B401" s="319" t="s">
        <v>894</v>
      </c>
      <c r="C401" s="320"/>
      <c r="D401" s="332"/>
      <c r="E401" s="333"/>
      <c r="F401" s="333"/>
      <c r="G401" s="333"/>
      <c r="H401" s="333"/>
      <c r="I401" s="333"/>
      <c r="J401" s="333"/>
      <c r="K401" s="333"/>
      <c r="L401" s="333"/>
      <c r="M401" s="333"/>
      <c r="N401" s="333"/>
      <c r="O401" s="333"/>
      <c r="P401" s="333"/>
      <c r="Q401" s="333"/>
      <c r="R401" s="333"/>
      <c r="S401" s="333"/>
      <c r="T401" s="333"/>
      <c r="U401" s="333"/>
      <c r="V401" s="333"/>
      <c r="W401" s="333"/>
      <c r="X401" s="333"/>
      <c r="Y401" s="333"/>
      <c r="Z401" s="333">
        <v>1</v>
      </c>
      <c r="AA401" s="333"/>
      <c r="AB401" s="333">
        <v>1</v>
      </c>
      <c r="AC401" s="333"/>
      <c r="AD401" s="333"/>
      <c r="AE401" s="333"/>
      <c r="AF401" s="333"/>
      <c r="AG401" s="333">
        <v>2</v>
      </c>
      <c r="AH401" s="333"/>
      <c r="AI401" s="333">
        <v>1</v>
      </c>
      <c r="AJ401" s="333"/>
      <c r="AK401" s="333"/>
      <c r="AL401" s="333"/>
      <c r="AM401" s="333">
        <v>1</v>
      </c>
      <c r="AN401" s="333">
        <v>1</v>
      </c>
      <c r="AO401" s="333"/>
      <c r="AP401" s="333"/>
      <c r="AQ401" s="333"/>
      <c r="AR401" s="333"/>
      <c r="AS401" s="333"/>
      <c r="AT401" s="333"/>
      <c r="AU401" s="333"/>
      <c r="AV401" s="333"/>
      <c r="AW401" s="333"/>
      <c r="AX401" s="333"/>
      <c r="AY401" s="333"/>
      <c r="AZ401" s="334">
        <v>7</v>
      </c>
    </row>
    <row r="402" spans="1:52">
      <c r="A402" s="315"/>
      <c r="B402" s="305" t="s">
        <v>274</v>
      </c>
      <c r="C402" s="305" t="s">
        <v>614</v>
      </c>
      <c r="D402" s="326"/>
      <c r="E402" s="327"/>
      <c r="F402" s="327"/>
      <c r="G402" s="327"/>
      <c r="H402" s="327"/>
      <c r="I402" s="327"/>
      <c r="J402" s="327"/>
      <c r="K402" s="327"/>
      <c r="L402" s="327"/>
      <c r="M402" s="327"/>
      <c r="N402" s="327"/>
      <c r="O402" s="327"/>
      <c r="P402" s="327"/>
      <c r="Q402" s="327"/>
      <c r="R402" s="327"/>
      <c r="S402" s="327"/>
      <c r="T402" s="327"/>
      <c r="U402" s="327"/>
      <c r="V402" s="327"/>
      <c r="W402" s="327"/>
      <c r="X402" s="327"/>
      <c r="Y402" s="327"/>
      <c r="Z402" s="327"/>
      <c r="AA402" s="327"/>
      <c r="AB402" s="327"/>
      <c r="AC402" s="327"/>
      <c r="AD402" s="327"/>
      <c r="AE402" s="327"/>
      <c r="AF402" s="327">
        <v>1</v>
      </c>
      <c r="AG402" s="327"/>
      <c r="AH402" s="327"/>
      <c r="AI402" s="327"/>
      <c r="AJ402" s="327"/>
      <c r="AK402" s="327"/>
      <c r="AL402" s="327"/>
      <c r="AM402" s="327"/>
      <c r="AN402" s="327"/>
      <c r="AO402" s="327"/>
      <c r="AP402" s="327"/>
      <c r="AQ402" s="327"/>
      <c r="AR402" s="327"/>
      <c r="AS402" s="327"/>
      <c r="AT402" s="327"/>
      <c r="AU402" s="327"/>
      <c r="AV402" s="327"/>
      <c r="AW402" s="327"/>
      <c r="AX402" s="327"/>
      <c r="AY402" s="327"/>
      <c r="AZ402" s="328">
        <v>1</v>
      </c>
    </row>
    <row r="403" spans="1:52">
      <c r="A403" s="315"/>
      <c r="B403" s="315"/>
      <c r="C403" s="318" t="s">
        <v>714</v>
      </c>
      <c r="D403" s="329"/>
      <c r="E403" s="330"/>
      <c r="F403" s="330"/>
      <c r="G403" s="330"/>
      <c r="H403" s="330"/>
      <c r="I403" s="330"/>
      <c r="J403" s="330"/>
      <c r="K403" s="330"/>
      <c r="L403" s="330"/>
      <c r="M403" s="330"/>
      <c r="N403" s="330"/>
      <c r="O403" s="330"/>
      <c r="P403" s="330"/>
      <c r="Q403" s="330"/>
      <c r="R403" s="330"/>
      <c r="S403" s="330"/>
      <c r="T403" s="330"/>
      <c r="U403" s="330"/>
      <c r="V403" s="330"/>
      <c r="W403" s="330"/>
      <c r="X403" s="330"/>
      <c r="Y403" s="330"/>
      <c r="Z403" s="330"/>
      <c r="AA403" s="330"/>
      <c r="AB403" s="330"/>
      <c r="AC403" s="330"/>
      <c r="AD403" s="330"/>
      <c r="AE403" s="330"/>
      <c r="AF403" s="330"/>
      <c r="AG403" s="330"/>
      <c r="AH403" s="330"/>
      <c r="AI403" s="330"/>
      <c r="AJ403" s="330"/>
      <c r="AK403" s="330">
        <v>1</v>
      </c>
      <c r="AL403" s="330"/>
      <c r="AM403" s="330"/>
      <c r="AN403" s="330"/>
      <c r="AO403" s="330"/>
      <c r="AP403" s="330"/>
      <c r="AQ403" s="330"/>
      <c r="AR403" s="330"/>
      <c r="AS403" s="330"/>
      <c r="AT403" s="330"/>
      <c r="AU403" s="330"/>
      <c r="AV403" s="330"/>
      <c r="AW403" s="330"/>
      <c r="AX403" s="330"/>
      <c r="AY403" s="330"/>
      <c r="AZ403" s="331">
        <v>1</v>
      </c>
    </row>
    <row r="404" spans="1:52">
      <c r="A404" s="315"/>
      <c r="B404" s="315"/>
      <c r="C404" s="318" t="s">
        <v>397</v>
      </c>
      <c r="D404" s="329"/>
      <c r="E404" s="330"/>
      <c r="F404" s="330"/>
      <c r="G404" s="330"/>
      <c r="H404" s="330"/>
      <c r="I404" s="330"/>
      <c r="J404" s="330"/>
      <c r="K404" s="330">
        <v>1</v>
      </c>
      <c r="L404" s="330"/>
      <c r="M404" s="330"/>
      <c r="N404" s="330"/>
      <c r="O404" s="330"/>
      <c r="P404" s="330"/>
      <c r="Q404" s="330"/>
      <c r="R404" s="330"/>
      <c r="S404" s="330"/>
      <c r="T404" s="330"/>
      <c r="U404" s="330"/>
      <c r="V404" s="330"/>
      <c r="W404" s="330"/>
      <c r="X404" s="330"/>
      <c r="Y404" s="330"/>
      <c r="Z404" s="330"/>
      <c r="AA404" s="330"/>
      <c r="AB404" s="330"/>
      <c r="AC404" s="330"/>
      <c r="AD404" s="330"/>
      <c r="AE404" s="330"/>
      <c r="AF404" s="330"/>
      <c r="AG404" s="330"/>
      <c r="AH404" s="330"/>
      <c r="AI404" s="330"/>
      <c r="AJ404" s="330"/>
      <c r="AK404" s="330"/>
      <c r="AL404" s="330"/>
      <c r="AM404" s="330"/>
      <c r="AN404" s="330"/>
      <c r="AO404" s="330"/>
      <c r="AP404" s="330"/>
      <c r="AQ404" s="330"/>
      <c r="AR404" s="330"/>
      <c r="AS404" s="330"/>
      <c r="AT404" s="330"/>
      <c r="AU404" s="330"/>
      <c r="AV404" s="330"/>
      <c r="AW404" s="330"/>
      <c r="AX404" s="330"/>
      <c r="AY404" s="330"/>
      <c r="AZ404" s="331">
        <v>1</v>
      </c>
    </row>
    <row r="405" spans="1:52">
      <c r="A405" s="315"/>
      <c r="B405" s="315"/>
      <c r="C405" s="318" t="s">
        <v>442</v>
      </c>
      <c r="D405" s="329"/>
      <c r="E405" s="330"/>
      <c r="F405" s="330"/>
      <c r="G405" s="330"/>
      <c r="H405" s="330"/>
      <c r="I405" s="330"/>
      <c r="J405" s="330"/>
      <c r="K405" s="330"/>
      <c r="L405" s="330"/>
      <c r="M405" s="330"/>
      <c r="N405" s="330"/>
      <c r="O405" s="330"/>
      <c r="P405" s="330"/>
      <c r="Q405" s="330"/>
      <c r="R405" s="330"/>
      <c r="S405" s="330">
        <v>1</v>
      </c>
      <c r="T405" s="330">
        <v>1</v>
      </c>
      <c r="U405" s="330">
        <v>1</v>
      </c>
      <c r="V405" s="330"/>
      <c r="W405" s="330"/>
      <c r="X405" s="330"/>
      <c r="Y405" s="330"/>
      <c r="Z405" s="330"/>
      <c r="AA405" s="330"/>
      <c r="AB405" s="330"/>
      <c r="AC405" s="330"/>
      <c r="AD405" s="330"/>
      <c r="AE405" s="330"/>
      <c r="AF405" s="330"/>
      <c r="AG405" s="330"/>
      <c r="AH405" s="330"/>
      <c r="AI405" s="330"/>
      <c r="AJ405" s="330"/>
      <c r="AK405" s="330"/>
      <c r="AL405" s="330"/>
      <c r="AM405" s="330"/>
      <c r="AN405" s="330"/>
      <c r="AO405" s="330"/>
      <c r="AP405" s="330"/>
      <c r="AQ405" s="330"/>
      <c r="AR405" s="330"/>
      <c r="AS405" s="330"/>
      <c r="AT405" s="330"/>
      <c r="AU405" s="330"/>
      <c r="AV405" s="330"/>
      <c r="AW405" s="330"/>
      <c r="AX405" s="330"/>
      <c r="AY405" s="330"/>
      <c r="AZ405" s="331">
        <v>3</v>
      </c>
    </row>
    <row r="406" spans="1:52">
      <c r="A406" s="315"/>
      <c r="B406" s="319" t="s">
        <v>897</v>
      </c>
      <c r="C406" s="320"/>
      <c r="D406" s="332"/>
      <c r="E406" s="333"/>
      <c r="F406" s="333"/>
      <c r="G406" s="333"/>
      <c r="H406" s="333"/>
      <c r="I406" s="333"/>
      <c r="J406" s="333"/>
      <c r="K406" s="333">
        <v>1</v>
      </c>
      <c r="L406" s="333"/>
      <c r="M406" s="333"/>
      <c r="N406" s="333"/>
      <c r="O406" s="333"/>
      <c r="P406" s="333"/>
      <c r="Q406" s="333"/>
      <c r="R406" s="333"/>
      <c r="S406" s="333">
        <v>1</v>
      </c>
      <c r="T406" s="333">
        <v>1</v>
      </c>
      <c r="U406" s="333">
        <v>1</v>
      </c>
      <c r="V406" s="333"/>
      <c r="W406" s="333"/>
      <c r="X406" s="333"/>
      <c r="Y406" s="333"/>
      <c r="Z406" s="333"/>
      <c r="AA406" s="333"/>
      <c r="AB406" s="333"/>
      <c r="AC406" s="333"/>
      <c r="AD406" s="333"/>
      <c r="AE406" s="333"/>
      <c r="AF406" s="333">
        <v>1</v>
      </c>
      <c r="AG406" s="333"/>
      <c r="AH406" s="333"/>
      <c r="AI406" s="333"/>
      <c r="AJ406" s="333"/>
      <c r="AK406" s="333">
        <v>1</v>
      </c>
      <c r="AL406" s="333"/>
      <c r="AM406" s="333"/>
      <c r="AN406" s="333"/>
      <c r="AO406" s="333"/>
      <c r="AP406" s="333"/>
      <c r="AQ406" s="333"/>
      <c r="AR406" s="333"/>
      <c r="AS406" s="333"/>
      <c r="AT406" s="333"/>
      <c r="AU406" s="333"/>
      <c r="AV406" s="333"/>
      <c r="AW406" s="333"/>
      <c r="AX406" s="333"/>
      <c r="AY406" s="333"/>
      <c r="AZ406" s="334">
        <v>6</v>
      </c>
    </row>
    <row r="407" spans="1:52">
      <c r="A407" s="315"/>
      <c r="B407" s="305" t="s">
        <v>275</v>
      </c>
      <c r="C407" s="305" t="s">
        <v>621</v>
      </c>
      <c r="D407" s="326"/>
      <c r="E407" s="327"/>
      <c r="F407" s="327"/>
      <c r="G407" s="327"/>
      <c r="H407" s="327"/>
      <c r="I407" s="327"/>
      <c r="J407" s="327"/>
      <c r="K407" s="327"/>
      <c r="L407" s="327"/>
      <c r="M407" s="327"/>
      <c r="N407" s="327"/>
      <c r="O407" s="327"/>
      <c r="P407" s="327"/>
      <c r="Q407" s="327"/>
      <c r="R407" s="327"/>
      <c r="S407" s="327"/>
      <c r="T407" s="327"/>
      <c r="U407" s="327"/>
      <c r="V407" s="327"/>
      <c r="W407" s="327"/>
      <c r="X407" s="327"/>
      <c r="Y407" s="327"/>
      <c r="Z407" s="327"/>
      <c r="AA407" s="327"/>
      <c r="AB407" s="327"/>
      <c r="AC407" s="327"/>
      <c r="AD407" s="327"/>
      <c r="AE407" s="327"/>
      <c r="AF407" s="327"/>
      <c r="AG407" s="327">
        <v>1</v>
      </c>
      <c r="AH407" s="327"/>
      <c r="AI407" s="327"/>
      <c r="AJ407" s="327"/>
      <c r="AK407" s="327"/>
      <c r="AL407" s="327"/>
      <c r="AM407" s="327"/>
      <c r="AN407" s="327"/>
      <c r="AO407" s="327"/>
      <c r="AP407" s="327"/>
      <c r="AQ407" s="327"/>
      <c r="AR407" s="327"/>
      <c r="AS407" s="327"/>
      <c r="AT407" s="327"/>
      <c r="AU407" s="327"/>
      <c r="AV407" s="327"/>
      <c r="AW407" s="327"/>
      <c r="AX407" s="327"/>
      <c r="AY407" s="327"/>
      <c r="AZ407" s="328">
        <v>1</v>
      </c>
    </row>
    <row r="408" spans="1:52">
      <c r="A408" s="315"/>
      <c r="B408" s="315"/>
      <c r="C408" s="318" t="s">
        <v>530</v>
      </c>
      <c r="D408" s="329"/>
      <c r="E408" s="330"/>
      <c r="F408" s="330"/>
      <c r="G408" s="330"/>
      <c r="H408" s="330"/>
      <c r="I408" s="330"/>
      <c r="J408" s="330"/>
      <c r="K408" s="330"/>
      <c r="L408" s="330"/>
      <c r="M408" s="330"/>
      <c r="N408" s="330"/>
      <c r="O408" s="330"/>
      <c r="P408" s="330"/>
      <c r="Q408" s="330"/>
      <c r="R408" s="330"/>
      <c r="S408" s="330"/>
      <c r="T408" s="330"/>
      <c r="U408" s="330"/>
      <c r="V408" s="330"/>
      <c r="W408" s="330"/>
      <c r="X408" s="330"/>
      <c r="Y408" s="330"/>
      <c r="Z408" s="330"/>
      <c r="AA408" s="330">
        <v>1</v>
      </c>
      <c r="AB408" s="330"/>
      <c r="AC408" s="330"/>
      <c r="AD408" s="330"/>
      <c r="AE408" s="330"/>
      <c r="AF408" s="330"/>
      <c r="AG408" s="330"/>
      <c r="AH408" s="330"/>
      <c r="AI408" s="330"/>
      <c r="AJ408" s="330"/>
      <c r="AK408" s="330"/>
      <c r="AL408" s="330"/>
      <c r="AM408" s="330"/>
      <c r="AN408" s="330"/>
      <c r="AO408" s="330"/>
      <c r="AP408" s="330"/>
      <c r="AQ408" s="330"/>
      <c r="AR408" s="330"/>
      <c r="AS408" s="330"/>
      <c r="AT408" s="330"/>
      <c r="AU408" s="330"/>
      <c r="AV408" s="330"/>
      <c r="AW408" s="330"/>
      <c r="AX408" s="330"/>
      <c r="AY408" s="330"/>
      <c r="AZ408" s="331">
        <v>1</v>
      </c>
    </row>
    <row r="409" spans="1:52">
      <c r="A409" s="315"/>
      <c r="B409" s="315"/>
      <c r="C409" s="318" t="s">
        <v>275</v>
      </c>
      <c r="D409" s="329"/>
      <c r="E409" s="330"/>
      <c r="F409" s="330"/>
      <c r="G409" s="330"/>
      <c r="H409" s="330"/>
      <c r="I409" s="330"/>
      <c r="J409" s="330"/>
      <c r="K409" s="330"/>
      <c r="L409" s="330"/>
      <c r="M409" s="330"/>
      <c r="N409" s="330"/>
      <c r="O409" s="330"/>
      <c r="P409" s="330"/>
      <c r="Q409" s="330">
        <v>1</v>
      </c>
      <c r="R409" s="330"/>
      <c r="S409" s="330"/>
      <c r="T409" s="330"/>
      <c r="U409" s="330"/>
      <c r="V409" s="330"/>
      <c r="W409" s="330"/>
      <c r="X409" s="330"/>
      <c r="Y409" s="330"/>
      <c r="Z409" s="330"/>
      <c r="AA409" s="330"/>
      <c r="AB409" s="330"/>
      <c r="AC409" s="330"/>
      <c r="AD409" s="330"/>
      <c r="AE409" s="330"/>
      <c r="AF409" s="330"/>
      <c r="AG409" s="330"/>
      <c r="AH409" s="330"/>
      <c r="AI409" s="330"/>
      <c r="AJ409" s="330"/>
      <c r="AK409" s="330"/>
      <c r="AL409" s="330"/>
      <c r="AM409" s="330"/>
      <c r="AN409" s="330"/>
      <c r="AO409" s="330"/>
      <c r="AP409" s="330"/>
      <c r="AQ409" s="330"/>
      <c r="AR409" s="330"/>
      <c r="AS409" s="330"/>
      <c r="AT409" s="330"/>
      <c r="AU409" s="330"/>
      <c r="AV409" s="330"/>
      <c r="AW409" s="330"/>
      <c r="AX409" s="330"/>
      <c r="AY409" s="330"/>
      <c r="AZ409" s="331">
        <v>1</v>
      </c>
    </row>
    <row r="410" spans="1:52">
      <c r="A410" s="315"/>
      <c r="B410" s="315"/>
      <c r="C410" s="318" t="s">
        <v>660</v>
      </c>
      <c r="D410" s="329"/>
      <c r="E410" s="330"/>
      <c r="F410" s="330"/>
      <c r="G410" s="330"/>
      <c r="H410" s="330"/>
      <c r="I410" s="330"/>
      <c r="J410" s="330"/>
      <c r="K410" s="330"/>
      <c r="L410" s="330"/>
      <c r="M410" s="330"/>
      <c r="N410" s="330"/>
      <c r="O410" s="330"/>
      <c r="P410" s="330"/>
      <c r="Q410" s="330"/>
      <c r="R410" s="330"/>
      <c r="S410" s="330"/>
      <c r="T410" s="330"/>
      <c r="U410" s="330"/>
      <c r="V410" s="330"/>
      <c r="W410" s="330"/>
      <c r="X410" s="330"/>
      <c r="Y410" s="330"/>
      <c r="Z410" s="330"/>
      <c r="AA410" s="330"/>
      <c r="AB410" s="330"/>
      <c r="AC410" s="330"/>
      <c r="AD410" s="330"/>
      <c r="AE410" s="330"/>
      <c r="AF410" s="330"/>
      <c r="AG410" s="330"/>
      <c r="AH410" s="330">
        <v>1</v>
      </c>
      <c r="AI410" s="330"/>
      <c r="AJ410" s="330"/>
      <c r="AK410" s="330"/>
      <c r="AL410" s="330"/>
      <c r="AM410" s="330"/>
      <c r="AN410" s="330"/>
      <c r="AO410" s="330"/>
      <c r="AP410" s="330"/>
      <c r="AQ410" s="330"/>
      <c r="AR410" s="330"/>
      <c r="AS410" s="330"/>
      <c r="AT410" s="330"/>
      <c r="AU410" s="330"/>
      <c r="AV410" s="330"/>
      <c r="AW410" s="330"/>
      <c r="AX410" s="330"/>
      <c r="AY410" s="330"/>
      <c r="AZ410" s="331">
        <v>1</v>
      </c>
    </row>
    <row r="411" spans="1:52">
      <c r="A411" s="315"/>
      <c r="B411" s="315"/>
      <c r="C411" s="318" t="s">
        <v>662</v>
      </c>
      <c r="D411" s="329"/>
      <c r="E411" s="330"/>
      <c r="F411" s="330"/>
      <c r="G411" s="330"/>
      <c r="H411" s="330"/>
      <c r="I411" s="330"/>
      <c r="J411" s="330"/>
      <c r="K411" s="330"/>
      <c r="L411" s="330"/>
      <c r="M411" s="330"/>
      <c r="N411" s="330"/>
      <c r="O411" s="330"/>
      <c r="P411" s="330"/>
      <c r="Q411" s="330"/>
      <c r="R411" s="330"/>
      <c r="S411" s="330"/>
      <c r="T411" s="330"/>
      <c r="U411" s="330"/>
      <c r="V411" s="330"/>
      <c r="W411" s="330"/>
      <c r="X411" s="330"/>
      <c r="Y411" s="330"/>
      <c r="Z411" s="330"/>
      <c r="AA411" s="330"/>
      <c r="AB411" s="330"/>
      <c r="AC411" s="330"/>
      <c r="AD411" s="330"/>
      <c r="AE411" s="330"/>
      <c r="AF411" s="330"/>
      <c r="AG411" s="330"/>
      <c r="AH411" s="330"/>
      <c r="AI411" s="330">
        <v>1</v>
      </c>
      <c r="AJ411" s="330"/>
      <c r="AK411" s="330"/>
      <c r="AL411" s="330"/>
      <c r="AM411" s="330"/>
      <c r="AN411" s="330"/>
      <c r="AO411" s="330"/>
      <c r="AP411" s="330"/>
      <c r="AQ411" s="330"/>
      <c r="AR411" s="330"/>
      <c r="AS411" s="330"/>
      <c r="AT411" s="330"/>
      <c r="AU411" s="330"/>
      <c r="AV411" s="330"/>
      <c r="AW411" s="330"/>
      <c r="AX411" s="330"/>
      <c r="AY411" s="330"/>
      <c r="AZ411" s="331">
        <v>1</v>
      </c>
    </row>
    <row r="412" spans="1:52">
      <c r="A412" s="315"/>
      <c r="B412" s="315"/>
      <c r="C412" s="318" t="s">
        <v>635</v>
      </c>
      <c r="D412" s="329"/>
      <c r="E412" s="330"/>
      <c r="F412" s="330"/>
      <c r="G412" s="330"/>
      <c r="H412" s="330"/>
      <c r="I412" s="330"/>
      <c r="J412" s="330"/>
      <c r="K412" s="330"/>
      <c r="L412" s="330"/>
      <c r="M412" s="330"/>
      <c r="N412" s="330"/>
      <c r="O412" s="330"/>
      <c r="P412" s="330"/>
      <c r="Q412" s="330"/>
      <c r="R412" s="330"/>
      <c r="S412" s="330"/>
      <c r="T412" s="330"/>
      <c r="U412" s="330"/>
      <c r="V412" s="330"/>
      <c r="W412" s="330"/>
      <c r="X412" s="330"/>
      <c r="Y412" s="330"/>
      <c r="Z412" s="330"/>
      <c r="AA412" s="330"/>
      <c r="AB412" s="330"/>
      <c r="AC412" s="330"/>
      <c r="AD412" s="330"/>
      <c r="AE412" s="330"/>
      <c r="AF412" s="330"/>
      <c r="AG412" s="330">
        <v>1</v>
      </c>
      <c r="AH412" s="330"/>
      <c r="AI412" s="330"/>
      <c r="AJ412" s="330"/>
      <c r="AK412" s="330"/>
      <c r="AL412" s="330"/>
      <c r="AM412" s="330"/>
      <c r="AN412" s="330"/>
      <c r="AO412" s="330"/>
      <c r="AP412" s="330"/>
      <c r="AQ412" s="330"/>
      <c r="AR412" s="330"/>
      <c r="AS412" s="330"/>
      <c r="AT412" s="330"/>
      <c r="AU412" s="330"/>
      <c r="AV412" s="330"/>
      <c r="AW412" s="330"/>
      <c r="AX412" s="330"/>
      <c r="AY412" s="330"/>
      <c r="AZ412" s="331">
        <v>1</v>
      </c>
    </row>
    <row r="413" spans="1:52">
      <c r="A413" s="315"/>
      <c r="B413" s="319" t="s">
        <v>896</v>
      </c>
      <c r="C413" s="320"/>
      <c r="D413" s="332"/>
      <c r="E413" s="333"/>
      <c r="F413" s="333"/>
      <c r="G413" s="333"/>
      <c r="H413" s="333"/>
      <c r="I413" s="333"/>
      <c r="J413" s="333"/>
      <c r="K413" s="333"/>
      <c r="L413" s="333"/>
      <c r="M413" s="333"/>
      <c r="N413" s="333"/>
      <c r="O413" s="333"/>
      <c r="P413" s="333"/>
      <c r="Q413" s="333">
        <v>1</v>
      </c>
      <c r="R413" s="333"/>
      <c r="S413" s="333"/>
      <c r="T413" s="333"/>
      <c r="U413" s="333"/>
      <c r="V413" s="333"/>
      <c r="W413" s="333"/>
      <c r="X413" s="333"/>
      <c r="Y413" s="333"/>
      <c r="Z413" s="333"/>
      <c r="AA413" s="333">
        <v>1</v>
      </c>
      <c r="AB413" s="333"/>
      <c r="AC413" s="333"/>
      <c r="AD413" s="333"/>
      <c r="AE413" s="333"/>
      <c r="AF413" s="333"/>
      <c r="AG413" s="333">
        <v>2</v>
      </c>
      <c r="AH413" s="333">
        <v>1</v>
      </c>
      <c r="AI413" s="333">
        <v>1</v>
      </c>
      <c r="AJ413" s="333"/>
      <c r="AK413" s="333"/>
      <c r="AL413" s="333"/>
      <c r="AM413" s="333"/>
      <c r="AN413" s="333"/>
      <c r="AO413" s="333"/>
      <c r="AP413" s="333"/>
      <c r="AQ413" s="333"/>
      <c r="AR413" s="333"/>
      <c r="AS413" s="333"/>
      <c r="AT413" s="333"/>
      <c r="AU413" s="333"/>
      <c r="AV413" s="333"/>
      <c r="AW413" s="333"/>
      <c r="AX413" s="333"/>
      <c r="AY413" s="333"/>
      <c r="AZ413" s="334">
        <v>6</v>
      </c>
    </row>
    <row r="414" spans="1:52">
      <c r="A414" s="315"/>
      <c r="B414" s="305" t="s">
        <v>273</v>
      </c>
      <c r="C414" s="305" t="s">
        <v>214</v>
      </c>
      <c r="D414" s="326"/>
      <c r="E414" s="327"/>
      <c r="F414" s="327"/>
      <c r="G414" s="327"/>
      <c r="H414" s="327"/>
      <c r="I414" s="327"/>
      <c r="J414" s="327"/>
      <c r="K414" s="327"/>
      <c r="L414" s="327"/>
      <c r="M414" s="327"/>
      <c r="N414" s="327"/>
      <c r="O414" s="327"/>
      <c r="P414" s="327"/>
      <c r="Q414" s="327"/>
      <c r="R414" s="327"/>
      <c r="S414" s="327"/>
      <c r="T414" s="327"/>
      <c r="U414" s="327"/>
      <c r="V414" s="327"/>
      <c r="W414" s="327"/>
      <c r="X414" s="327"/>
      <c r="Y414" s="327"/>
      <c r="Z414" s="327"/>
      <c r="AA414" s="327"/>
      <c r="AB414" s="327"/>
      <c r="AC414" s="327"/>
      <c r="AD414" s="327"/>
      <c r="AE414" s="327"/>
      <c r="AF414" s="327"/>
      <c r="AG414" s="327"/>
      <c r="AH414" s="327"/>
      <c r="AI414" s="327"/>
      <c r="AJ414" s="327"/>
      <c r="AK414" s="327"/>
      <c r="AL414" s="327">
        <v>1</v>
      </c>
      <c r="AM414" s="327"/>
      <c r="AN414" s="327"/>
      <c r="AO414" s="327"/>
      <c r="AP414" s="327"/>
      <c r="AQ414" s="327"/>
      <c r="AR414" s="327"/>
      <c r="AS414" s="327"/>
      <c r="AT414" s="327"/>
      <c r="AU414" s="327"/>
      <c r="AV414" s="327"/>
      <c r="AW414" s="327"/>
      <c r="AX414" s="327"/>
      <c r="AY414" s="327"/>
      <c r="AZ414" s="328">
        <v>1</v>
      </c>
    </row>
    <row r="415" spans="1:52">
      <c r="A415" s="315"/>
      <c r="B415" s="315"/>
      <c r="C415" s="318" t="s">
        <v>697</v>
      </c>
      <c r="D415" s="329"/>
      <c r="E415" s="330"/>
      <c r="F415" s="330"/>
      <c r="G415" s="330"/>
      <c r="H415" s="330"/>
      <c r="I415" s="330"/>
      <c r="J415" s="330"/>
      <c r="K415" s="330"/>
      <c r="L415" s="330"/>
      <c r="M415" s="330"/>
      <c r="N415" s="330"/>
      <c r="O415" s="330"/>
      <c r="P415" s="330"/>
      <c r="Q415" s="330"/>
      <c r="R415" s="330"/>
      <c r="S415" s="330"/>
      <c r="T415" s="330"/>
      <c r="U415" s="330"/>
      <c r="V415" s="330"/>
      <c r="W415" s="330"/>
      <c r="X415" s="330"/>
      <c r="Y415" s="330"/>
      <c r="Z415" s="330"/>
      <c r="AA415" s="330"/>
      <c r="AB415" s="330"/>
      <c r="AC415" s="330"/>
      <c r="AD415" s="330"/>
      <c r="AE415" s="330"/>
      <c r="AF415" s="330"/>
      <c r="AG415" s="330"/>
      <c r="AH415" s="330"/>
      <c r="AI415" s="330"/>
      <c r="AJ415" s="330"/>
      <c r="AK415" s="330">
        <v>1</v>
      </c>
      <c r="AL415" s="330">
        <v>1</v>
      </c>
      <c r="AM415" s="330"/>
      <c r="AN415" s="330"/>
      <c r="AO415" s="330">
        <v>1</v>
      </c>
      <c r="AP415" s="330">
        <v>1</v>
      </c>
      <c r="AQ415" s="330"/>
      <c r="AR415" s="330"/>
      <c r="AS415" s="330"/>
      <c r="AT415" s="330"/>
      <c r="AU415" s="330"/>
      <c r="AV415" s="330"/>
      <c r="AW415" s="330"/>
      <c r="AX415" s="330"/>
      <c r="AY415" s="330"/>
      <c r="AZ415" s="331">
        <v>4</v>
      </c>
    </row>
    <row r="416" spans="1:52">
      <c r="A416" s="315"/>
      <c r="B416" s="315"/>
      <c r="C416" s="318" t="s">
        <v>555</v>
      </c>
      <c r="D416" s="329"/>
      <c r="E416" s="330"/>
      <c r="F416" s="330"/>
      <c r="G416" s="330"/>
      <c r="H416" s="330"/>
      <c r="I416" s="330"/>
      <c r="J416" s="330"/>
      <c r="K416" s="330"/>
      <c r="L416" s="330"/>
      <c r="M416" s="330"/>
      <c r="N416" s="330"/>
      <c r="O416" s="330"/>
      <c r="P416" s="330"/>
      <c r="Q416" s="330"/>
      <c r="R416" s="330"/>
      <c r="S416" s="330"/>
      <c r="T416" s="330"/>
      <c r="U416" s="330"/>
      <c r="V416" s="330"/>
      <c r="W416" s="330"/>
      <c r="X416" s="330"/>
      <c r="Y416" s="330"/>
      <c r="Z416" s="330"/>
      <c r="AA416" s="330"/>
      <c r="AB416" s="330"/>
      <c r="AC416" s="330"/>
      <c r="AD416" s="330"/>
      <c r="AE416" s="330"/>
      <c r="AF416" s="330"/>
      <c r="AG416" s="330"/>
      <c r="AH416" s="330">
        <v>1</v>
      </c>
      <c r="AI416" s="330"/>
      <c r="AJ416" s="330"/>
      <c r="AK416" s="330"/>
      <c r="AL416" s="330"/>
      <c r="AM416" s="330"/>
      <c r="AN416" s="330"/>
      <c r="AO416" s="330"/>
      <c r="AP416" s="330"/>
      <c r="AQ416" s="330"/>
      <c r="AR416" s="330"/>
      <c r="AS416" s="330"/>
      <c r="AT416" s="330"/>
      <c r="AU416" s="330"/>
      <c r="AV416" s="330"/>
      <c r="AW416" s="330"/>
      <c r="AX416" s="330"/>
      <c r="AY416" s="330"/>
      <c r="AZ416" s="331">
        <v>1</v>
      </c>
    </row>
    <row r="417" spans="1:52">
      <c r="A417" s="315"/>
      <c r="B417" s="319" t="s">
        <v>895</v>
      </c>
      <c r="C417" s="320"/>
      <c r="D417" s="332"/>
      <c r="E417" s="333"/>
      <c r="F417" s="333"/>
      <c r="G417" s="333"/>
      <c r="H417" s="333"/>
      <c r="I417" s="333"/>
      <c r="J417" s="333"/>
      <c r="K417" s="333"/>
      <c r="L417" s="333"/>
      <c r="M417" s="333"/>
      <c r="N417" s="333"/>
      <c r="O417" s="333"/>
      <c r="P417" s="333"/>
      <c r="Q417" s="333"/>
      <c r="R417" s="333"/>
      <c r="S417" s="333"/>
      <c r="T417" s="333"/>
      <c r="U417" s="333"/>
      <c r="V417" s="333"/>
      <c r="W417" s="333"/>
      <c r="X417" s="333"/>
      <c r="Y417" s="333"/>
      <c r="Z417" s="333"/>
      <c r="AA417" s="333"/>
      <c r="AB417" s="333"/>
      <c r="AC417" s="333"/>
      <c r="AD417" s="333"/>
      <c r="AE417" s="333"/>
      <c r="AF417" s="333"/>
      <c r="AG417" s="333"/>
      <c r="AH417" s="333">
        <v>1</v>
      </c>
      <c r="AI417" s="333"/>
      <c r="AJ417" s="333"/>
      <c r="AK417" s="333">
        <v>1</v>
      </c>
      <c r="AL417" s="333">
        <v>2</v>
      </c>
      <c r="AM417" s="333"/>
      <c r="AN417" s="333"/>
      <c r="AO417" s="333">
        <v>1</v>
      </c>
      <c r="AP417" s="333">
        <v>1</v>
      </c>
      <c r="AQ417" s="333"/>
      <c r="AR417" s="333"/>
      <c r="AS417" s="333"/>
      <c r="AT417" s="333"/>
      <c r="AU417" s="333"/>
      <c r="AV417" s="333"/>
      <c r="AW417" s="333"/>
      <c r="AX417" s="333"/>
      <c r="AY417" s="333"/>
      <c r="AZ417" s="334">
        <v>6</v>
      </c>
    </row>
    <row r="418" spans="1:52">
      <c r="A418" s="315"/>
      <c r="B418" s="305" t="s">
        <v>199</v>
      </c>
      <c r="C418" s="305" t="s">
        <v>380</v>
      </c>
      <c r="D418" s="326"/>
      <c r="E418" s="327"/>
      <c r="F418" s="327"/>
      <c r="G418" s="327"/>
      <c r="H418" s="327">
        <v>1</v>
      </c>
      <c r="I418" s="327"/>
      <c r="J418" s="327"/>
      <c r="K418" s="327"/>
      <c r="L418" s="327">
        <v>1</v>
      </c>
      <c r="M418" s="327"/>
      <c r="N418" s="327"/>
      <c r="O418" s="327"/>
      <c r="P418" s="327"/>
      <c r="Q418" s="327"/>
      <c r="R418" s="327"/>
      <c r="S418" s="327"/>
      <c r="T418" s="327"/>
      <c r="U418" s="327"/>
      <c r="V418" s="327"/>
      <c r="W418" s="327"/>
      <c r="X418" s="327"/>
      <c r="Y418" s="327"/>
      <c r="Z418" s="327"/>
      <c r="AA418" s="327"/>
      <c r="AB418" s="327"/>
      <c r="AC418" s="327"/>
      <c r="AD418" s="327"/>
      <c r="AE418" s="327"/>
      <c r="AF418" s="327"/>
      <c r="AG418" s="327"/>
      <c r="AH418" s="327"/>
      <c r="AI418" s="327"/>
      <c r="AJ418" s="327"/>
      <c r="AK418" s="327"/>
      <c r="AL418" s="327"/>
      <c r="AM418" s="327"/>
      <c r="AN418" s="327"/>
      <c r="AO418" s="327"/>
      <c r="AP418" s="327"/>
      <c r="AQ418" s="327"/>
      <c r="AR418" s="327"/>
      <c r="AS418" s="327"/>
      <c r="AT418" s="327"/>
      <c r="AU418" s="327"/>
      <c r="AV418" s="327"/>
      <c r="AW418" s="327"/>
      <c r="AX418" s="327"/>
      <c r="AY418" s="327"/>
      <c r="AZ418" s="328">
        <v>2</v>
      </c>
    </row>
    <row r="419" spans="1:52">
      <c r="A419" s="315"/>
      <c r="B419" s="315"/>
      <c r="C419" s="318" t="s">
        <v>390</v>
      </c>
      <c r="D419" s="329"/>
      <c r="E419" s="330"/>
      <c r="F419" s="330"/>
      <c r="G419" s="330"/>
      <c r="H419" s="330"/>
      <c r="I419" s="330"/>
      <c r="J419" s="330">
        <v>1</v>
      </c>
      <c r="K419" s="330"/>
      <c r="L419" s="330"/>
      <c r="M419" s="330"/>
      <c r="N419" s="330"/>
      <c r="O419" s="330"/>
      <c r="P419" s="330"/>
      <c r="Q419" s="330"/>
      <c r="R419" s="330"/>
      <c r="S419" s="330"/>
      <c r="T419" s="330"/>
      <c r="U419" s="330"/>
      <c r="V419" s="330"/>
      <c r="W419" s="330"/>
      <c r="X419" s="330"/>
      <c r="Y419" s="330"/>
      <c r="Z419" s="330"/>
      <c r="AA419" s="330"/>
      <c r="AB419" s="330"/>
      <c r="AC419" s="330"/>
      <c r="AD419" s="330"/>
      <c r="AE419" s="330"/>
      <c r="AF419" s="330"/>
      <c r="AG419" s="330"/>
      <c r="AH419" s="330"/>
      <c r="AI419" s="330"/>
      <c r="AJ419" s="330"/>
      <c r="AK419" s="330"/>
      <c r="AL419" s="330"/>
      <c r="AM419" s="330"/>
      <c r="AN419" s="330"/>
      <c r="AO419" s="330"/>
      <c r="AP419" s="330"/>
      <c r="AQ419" s="330"/>
      <c r="AR419" s="330"/>
      <c r="AS419" s="330"/>
      <c r="AT419" s="330"/>
      <c r="AU419" s="330"/>
      <c r="AV419" s="330"/>
      <c r="AW419" s="330"/>
      <c r="AX419" s="330"/>
      <c r="AY419" s="330"/>
      <c r="AZ419" s="331">
        <v>1</v>
      </c>
    </row>
    <row r="420" spans="1:52">
      <c r="A420" s="315"/>
      <c r="B420" s="315"/>
      <c r="C420" s="318" t="s">
        <v>443</v>
      </c>
      <c r="D420" s="329"/>
      <c r="E420" s="330"/>
      <c r="F420" s="330"/>
      <c r="G420" s="330"/>
      <c r="H420" s="330"/>
      <c r="I420" s="330"/>
      <c r="J420" s="330"/>
      <c r="K420" s="330"/>
      <c r="L420" s="330"/>
      <c r="M420" s="330"/>
      <c r="N420" s="330"/>
      <c r="O420" s="330"/>
      <c r="P420" s="330"/>
      <c r="Q420" s="330"/>
      <c r="R420" s="330"/>
      <c r="S420" s="330"/>
      <c r="T420" s="330"/>
      <c r="U420" s="330"/>
      <c r="V420" s="330"/>
      <c r="W420" s="330"/>
      <c r="X420" s="330"/>
      <c r="Y420" s="330"/>
      <c r="Z420" s="330"/>
      <c r="AA420" s="330"/>
      <c r="AB420" s="330"/>
      <c r="AC420" s="330"/>
      <c r="AD420" s="330"/>
      <c r="AE420" s="330"/>
      <c r="AF420" s="330"/>
      <c r="AG420" s="330"/>
      <c r="AH420" s="330">
        <v>2</v>
      </c>
      <c r="AI420" s="330"/>
      <c r="AJ420" s="330"/>
      <c r="AK420" s="330"/>
      <c r="AL420" s="330"/>
      <c r="AM420" s="330"/>
      <c r="AN420" s="330"/>
      <c r="AO420" s="330"/>
      <c r="AP420" s="330"/>
      <c r="AQ420" s="330"/>
      <c r="AR420" s="330"/>
      <c r="AS420" s="330"/>
      <c r="AT420" s="330"/>
      <c r="AU420" s="330"/>
      <c r="AV420" s="330"/>
      <c r="AW420" s="330"/>
      <c r="AX420" s="330"/>
      <c r="AY420" s="330"/>
      <c r="AZ420" s="331">
        <v>2</v>
      </c>
    </row>
    <row r="421" spans="1:52">
      <c r="A421" s="315"/>
      <c r="B421" s="319" t="s">
        <v>898</v>
      </c>
      <c r="C421" s="320"/>
      <c r="D421" s="332"/>
      <c r="E421" s="333"/>
      <c r="F421" s="333"/>
      <c r="G421" s="333"/>
      <c r="H421" s="333">
        <v>1</v>
      </c>
      <c r="I421" s="333"/>
      <c r="J421" s="333">
        <v>1</v>
      </c>
      <c r="K421" s="333"/>
      <c r="L421" s="333">
        <v>1</v>
      </c>
      <c r="M421" s="333"/>
      <c r="N421" s="333"/>
      <c r="O421" s="333"/>
      <c r="P421" s="333"/>
      <c r="Q421" s="333"/>
      <c r="R421" s="333"/>
      <c r="S421" s="333"/>
      <c r="T421" s="333"/>
      <c r="U421" s="333"/>
      <c r="V421" s="333"/>
      <c r="W421" s="333"/>
      <c r="X421" s="333"/>
      <c r="Y421" s="333"/>
      <c r="Z421" s="333"/>
      <c r="AA421" s="333"/>
      <c r="AB421" s="333"/>
      <c r="AC421" s="333"/>
      <c r="AD421" s="333"/>
      <c r="AE421" s="333"/>
      <c r="AF421" s="333"/>
      <c r="AG421" s="333"/>
      <c r="AH421" s="333">
        <v>2</v>
      </c>
      <c r="AI421" s="333"/>
      <c r="AJ421" s="333"/>
      <c r="AK421" s="333"/>
      <c r="AL421" s="333"/>
      <c r="AM421" s="333"/>
      <c r="AN421" s="333"/>
      <c r="AO421" s="333"/>
      <c r="AP421" s="333"/>
      <c r="AQ421" s="333"/>
      <c r="AR421" s="333"/>
      <c r="AS421" s="333"/>
      <c r="AT421" s="333"/>
      <c r="AU421" s="333"/>
      <c r="AV421" s="333"/>
      <c r="AW421" s="333"/>
      <c r="AX421" s="333"/>
      <c r="AY421" s="333"/>
      <c r="AZ421" s="334">
        <v>5</v>
      </c>
    </row>
    <row r="422" spans="1:52">
      <c r="A422" s="315"/>
      <c r="B422" s="305" t="s">
        <v>280</v>
      </c>
      <c r="C422" s="305" t="s">
        <v>506</v>
      </c>
      <c r="D422" s="326"/>
      <c r="E422" s="327"/>
      <c r="F422" s="327"/>
      <c r="G422" s="327"/>
      <c r="H422" s="327"/>
      <c r="I422" s="327"/>
      <c r="J422" s="327"/>
      <c r="K422" s="327"/>
      <c r="L422" s="327"/>
      <c r="M422" s="327"/>
      <c r="N422" s="327"/>
      <c r="O422" s="327"/>
      <c r="P422" s="327"/>
      <c r="Q422" s="327"/>
      <c r="R422" s="327"/>
      <c r="S422" s="327"/>
      <c r="T422" s="327"/>
      <c r="U422" s="327"/>
      <c r="V422" s="327"/>
      <c r="W422" s="327"/>
      <c r="X422" s="327"/>
      <c r="Y422" s="327">
        <v>1</v>
      </c>
      <c r="Z422" s="327"/>
      <c r="AA422" s="327"/>
      <c r="AB422" s="327"/>
      <c r="AC422" s="327"/>
      <c r="AD422" s="327"/>
      <c r="AE422" s="327"/>
      <c r="AF422" s="327">
        <v>1</v>
      </c>
      <c r="AG422" s="327"/>
      <c r="AH422" s="327"/>
      <c r="AI422" s="327"/>
      <c r="AJ422" s="327"/>
      <c r="AK422" s="327"/>
      <c r="AL422" s="327"/>
      <c r="AM422" s="327"/>
      <c r="AN422" s="327"/>
      <c r="AO422" s="327"/>
      <c r="AP422" s="327"/>
      <c r="AQ422" s="327"/>
      <c r="AR422" s="327"/>
      <c r="AS422" s="327"/>
      <c r="AT422" s="327"/>
      <c r="AU422" s="327"/>
      <c r="AV422" s="327"/>
      <c r="AW422" s="327"/>
      <c r="AX422" s="327"/>
      <c r="AY422" s="327"/>
      <c r="AZ422" s="328">
        <v>2</v>
      </c>
    </row>
    <row r="423" spans="1:52">
      <c r="A423" s="315"/>
      <c r="B423" s="319" t="s">
        <v>899</v>
      </c>
      <c r="C423" s="320"/>
      <c r="D423" s="332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33"/>
      <c r="P423" s="333"/>
      <c r="Q423" s="333"/>
      <c r="R423" s="333"/>
      <c r="S423" s="333"/>
      <c r="T423" s="333"/>
      <c r="U423" s="333"/>
      <c r="V423" s="333"/>
      <c r="W423" s="333"/>
      <c r="X423" s="333"/>
      <c r="Y423" s="333">
        <v>1</v>
      </c>
      <c r="Z423" s="333"/>
      <c r="AA423" s="333"/>
      <c r="AB423" s="333"/>
      <c r="AC423" s="333"/>
      <c r="AD423" s="333"/>
      <c r="AE423" s="333"/>
      <c r="AF423" s="333">
        <v>1</v>
      </c>
      <c r="AG423" s="333"/>
      <c r="AH423" s="333"/>
      <c r="AI423" s="333"/>
      <c r="AJ423" s="333"/>
      <c r="AK423" s="333"/>
      <c r="AL423" s="333"/>
      <c r="AM423" s="333"/>
      <c r="AN423" s="333"/>
      <c r="AO423" s="333"/>
      <c r="AP423" s="333"/>
      <c r="AQ423" s="333"/>
      <c r="AR423" s="333"/>
      <c r="AS423" s="333"/>
      <c r="AT423" s="333"/>
      <c r="AU423" s="333"/>
      <c r="AV423" s="333"/>
      <c r="AW423" s="333"/>
      <c r="AX423" s="333"/>
      <c r="AY423" s="333"/>
      <c r="AZ423" s="334">
        <v>2</v>
      </c>
    </row>
    <row r="424" spans="1:52">
      <c r="A424" s="339" t="s">
        <v>900</v>
      </c>
      <c r="B424" s="340"/>
      <c r="C424" s="340"/>
      <c r="D424" s="341">
        <v>1</v>
      </c>
      <c r="E424" s="342">
        <v>2</v>
      </c>
      <c r="F424" s="342"/>
      <c r="G424" s="342">
        <v>1</v>
      </c>
      <c r="H424" s="342">
        <v>2</v>
      </c>
      <c r="I424" s="342">
        <v>1</v>
      </c>
      <c r="J424" s="342">
        <v>2</v>
      </c>
      <c r="K424" s="342">
        <v>3</v>
      </c>
      <c r="L424" s="342">
        <v>3</v>
      </c>
      <c r="M424" s="342">
        <v>1</v>
      </c>
      <c r="N424" s="342">
        <v>2</v>
      </c>
      <c r="O424" s="342">
        <v>1</v>
      </c>
      <c r="P424" s="342">
        <v>3</v>
      </c>
      <c r="Q424" s="342">
        <v>3</v>
      </c>
      <c r="R424" s="342">
        <v>1</v>
      </c>
      <c r="S424" s="342">
        <v>2</v>
      </c>
      <c r="T424" s="342">
        <v>4</v>
      </c>
      <c r="U424" s="342">
        <v>3</v>
      </c>
      <c r="V424" s="342">
        <v>5</v>
      </c>
      <c r="W424" s="342">
        <v>5</v>
      </c>
      <c r="X424" s="342">
        <v>5</v>
      </c>
      <c r="Y424" s="342">
        <v>7</v>
      </c>
      <c r="Z424" s="342">
        <v>5</v>
      </c>
      <c r="AA424" s="342">
        <v>2</v>
      </c>
      <c r="AB424" s="342">
        <v>4</v>
      </c>
      <c r="AC424" s="342">
        <v>3</v>
      </c>
      <c r="AD424" s="342">
        <v>4</v>
      </c>
      <c r="AE424" s="342">
        <v>1</v>
      </c>
      <c r="AF424" s="342">
        <v>7</v>
      </c>
      <c r="AG424" s="342">
        <v>7</v>
      </c>
      <c r="AH424" s="342">
        <v>8</v>
      </c>
      <c r="AI424" s="342">
        <v>3</v>
      </c>
      <c r="AJ424" s="342">
        <v>7</v>
      </c>
      <c r="AK424" s="342">
        <v>6</v>
      </c>
      <c r="AL424" s="342">
        <v>2</v>
      </c>
      <c r="AM424" s="342">
        <v>1</v>
      </c>
      <c r="AN424" s="342">
        <v>2</v>
      </c>
      <c r="AO424" s="342">
        <v>3</v>
      </c>
      <c r="AP424" s="342">
        <v>1</v>
      </c>
      <c r="AQ424" s="342">
        <v>1</v>
      </c>
      <c r="AR424" s="342"/>
      <c r="AS424" s="342"/>
      <c r="AT424" s="342">
        <v>1</v>
      </c>
      <c r="AU424" s="342"/>
      <c r="AV424" s="342"/>
      <c r="AW424" s="342"/>
      <c r="AX424" s="342"/>
      <c r="AY424" s="342"/>
      <c r="AZ424" s="343">
        <v>125</v>
      </c>
    </row>
    <row r="425" spans="1:52">
      <c r="A425" s="305" t="s">
        <v>35</v>
      </c>
      <c r="B425" s="305" t="s">
        <v>328</v>
      </c>
      <c r="C425" s="305" t="s">
        <v>515</v>
      </c>
      <c r="D425" s="326"/>
      <c r="E425" s="327"/>
      <c r="F425" s="327"/>
      <c r="G425" s="327"/>
      <c r="H425" s="327"/>
      <c r="I425" s="327"/>
      <c r="J425" s="327"/>
      <c r="K425" s="327"/>
      <c r="L425" s="327"/>
      <c r="M425" s="327"/>
      <c r="N425" s="327"/>
      <c r="O425" s="327"/>
      <c r="P425" s="327"/>
      <c r="Q425" s="327"/>
      <c r="R425" s="327"/>
      <c r="S425" s="327"/>
      <c r="T425" s="327"/>
      <c r="U425" s="327"/>
      <c r="V425" s="327"/>
      <c r="W425" s="327"/>
      <c r="X425" s="327">
        <v>1</v>
      </c>
      <c r="Y425" s="327"/>
      <c r="Z425" s="327">
        <v>1</v>
      </c>
      <c r="AA425" s="327"/>
      <c r="AB425" s="327"/>
      <c r="AC425" s="327"/>
      <c r="AD425" s="327"/>
      <c r="AE425" s="327"/>
      <c r="AF425" s="327"/>
      <c r="AG425" s="327"/>
      <c r="AH425" s="327"/>
      <c r="AI425" s="327"/>
      <c r="AJ425" s="327"/>
      <c r="AK425" s="327"/>
      <c r="AL425" s="327"/>
      <c r="AM425" s="327"/>
      <c r="AN425" s="327"/>
      <c r="AO425" s="327"/>
      <c r="AP425" s="327"/>
      <c r="AQ425" s="327"/>
      <c r="AR425" s="327"/>
      <c r="AS425" s="327"/>
      <c r="AT425" s="327"/>
      <c r="AU425" s="327"/>
      <c r="AV425" s="327"/>
      <c r="AW425" s="327"/>
      <c r="AX425" s="327"/>
      <c r="AY425" s="327"/>
      <c r="AZ425" s="328">
        <v>2</v>
      </c>
    </row>
    <row r="426" spans="1:52">
      <c r="A426" s="315"/>
      <c r="B426" s="315"/>
      <c r="C426" s="318" t="s">
        <v>328</v>
      </c>
      <c r="D426" s="329"/>
      <c r="E426" s="330"/>
      <c r="F426" s="330"/>
      <c r="G426" s="330"/>
      <c r="H426" s="330"/>
      <c r="I426" s="330"/>
      <c r="J426" s="330"/>
      <c r="K426" s="330"/>
      <c r="L426" s="330"/>
      <c r="M426" s="330"/>
      <c r="N426" s="330"/>
      <c r="O426" s="330"/>
      <c r="P426" s="330"/>
      <c r="Q426" s="330"/>
      <c r="R426" s="330"/>
      <c r="S426" s="330"/>
      <c r="T426" s="330"/>
      <c r="U426" s="330"/>
      <c r="V426" s="330"/>
      <c r="W426" s="330">
        <v>1</v>
      </c>
      <c r="X426" s="330"/>
      <c r="Y426" s="330"/>
      <c r="Z426" s="330"/>
      <c r="AA426" s="330"/>
      <c r="AB426" s="330"/>
      <c r="AC426" s="330"/>
      <c r="AD426" s="330"/>
      <c r="AE426" s="330"/>
      <c r="AF426" s="330"/>
      <c r="AG426" s="330"/>
      <c r="AH426" s="330"/>
      <c r="AI426" s="330"/>
      <c r="AJ426" s="330"/>
      <c r="AK426" s="330"/>
      <c r="AL426" s="330"/>
      <c r="AM426" s="330"/>
      <c r="AN426" s="330"/>
      <c r="AO426" s="330"/>
      <c r="AP426" s="330"/>
      <c r="AQ426" s="330"/>
      <c r="AR426" s="330"/>
      <c r="AS426" s="330"/>
      <c r="AT426" s="330"/>
      <c r="AU426" s="330"/>
      <c r="AV426" s="330"/>
      <c r="AW426" s="330"/>
      <c r="AX426" s="330"/>
      <c r="AY426" s="330"/>
      <c r="AZ426" s="331">
        <v>1</v>
      </c>
    </row>
    <row r="427" spans="1:52">
      <c r="A427" s="315"/>
      <c r="B427" s="315"/>
      <c r="C427" s="318" t="s">
        <v>463</v>
      </c>
      <c r="D427" s="329"/>
      <c r="E427" s="330"/>
      <c r="F427" s="330"/>
      <c r="G427" s="330"/>
      <c r="H427" s="330"/>
      <c r="I427" s="330"/>
      <c r="J427" s="330"/>
      <c r="K427" s="330"/>
      <c r="L427" s="330"/>
      <c r="M427" s="330"/>
      <c r="N427" s="330"/>
      <c r="O427" s="330"/>
      <c r="P427" s="330"/>
      <c r="Q427" s="330"/>
      <c r="R427" s="330"/>
      <c r="S427" s="330"/>
      <c r="T427" s="330"/>
      <c r="U427" s="330">
        <v>1</v>
      </c>
      <c r="V427" s="330"/>
      <c r="W427" s="330"/>
      <c r="X427" s="330"/>
      <c r="Y427" s="330"/>
      <c r="Z427" s="330"/>
      <c r="AA427" s="330"/>
      <c r="AB427" s="330"/>
      <c r="AC427" s="330"/>
      <c r="AD427" s="330"/>
      <c r="AE427" s="330"/>
      <c r="AF427" s="330"/>
      <c r="AG427" s="330"/>
      <c r="AH427" s="330"/>
      <c r="AI427" s="330"/>
      <c r="AJ427" s="330"/>
      <c r="AK427" s="330"/>
      <c r="AL427" s="330"/>
      <c r="AM427" s="330"/>
      <c r="AN427" s="330"/>
      <c r="AO427" s="330"/>
      <c r="AP427" s="330"/>
      <c r="AQ427" s="330"/>
      <c r="AR427" s="330"/>
      <c r="AS427" s="330"/>
      <c r="AT427" s="330"/>
      <c r="AU427" s="330"/>
      <c r="AV427" s="330"/>
      <c r="AW427" s="330"/>
      <c r="AX427" s="330"/>
      <c r="AY427" s="330"/>
      <c r="AZ427" s="331">
        <v>1</v>
      </c>
    </row>
    <row r="428" spans="1:52">
      <c r="A428" s="315"/>
      <c r="B428" s="315"/>
      <c r="C428" s="318" t="s">
        <v>454</v>
      </c>
      <c r="D428" s="329"/>
      <c r="E428" s="330"/>
      <c r="F428" s="330"/>
      <c r="G428" s="330"/>
      <c r="H428" s="330"/>
      <c r="I428" s="330"/>
      <c r="J428" s="330"/>
      <c r="K428" s="330"/>
      <c r="L428" s="330"/>
      <c r="M428" s="330"/>
      <c r="N428" s="330"/>
      <c r="O428" s="330"/>
      <c r="P428" s="330"/>
      <c r="Q428" s="330"/>
      <c r="R428" s="330"/>
      <c r="S428" s="330"/>
      <c r="T428" s="330">
        <v>1</v>
      </c>
      <c r="U428" s="330"/>
      <c r="V428" s="330">
        <v>1</v>
      </c>
      <c r="W428" s="330"/>
      <c r="X428" s="330"/>
      <c r="Y428" s="330"/>
      <c r="Z428" s="330"/>
      <c r="AA428" s="330"/>
      <c r="AB428" s="330"/>
      <c r="AC428" s="330"/>
      <c r="AD428" s="330"/>
      <c r="AE428" s="330"/>
      <c r="AF428" s="330"/>
      <c r="AG428" s="330"/>
      <c r="AH428" s="330"/>
      <c r="AI428" s="330"/>
      <c r="AJ428" s="330"/>
      <c r="AK428" s="330"/>
      <c r="AL428" s="330"/>
      <c r="AM428" s="330"/>
      <c r="AN428" s="330"/>
      <c r="AO428" s="330"/>
      <c r="AP428" s="330"/>
      <c r="AQ428" s="330"/>
      <c r="AR428" s="330"/>
      <c r="AS428" s="330"/>
      <c r="AT428" s="330"/>
      <c r="AU428" s="330"/>
      <c r="AV428" s="330"/>
      <c r="AW428" s="330"/>
      <c r="AX428" s="330"/>
      <c r="AY428" s="330"/>
      <c r="AZ428" s="331">
        <v>2</v>
      </c>
    </row>
    <row r="429" spans="1:52">
      <c r="A429" s="315"/>
      <c r="B429" s="315"/>
      <c r="C429" s="318" t="s">
        <v>456</v>
      </c>
      <c r="D429" s="329"/>
      <c r="E429" s="330"/>
      <c r="F429" s="330"/>
      <c r="G429" s="330"/>
      <c r="H429" s="330"/>
      <c r="I429" s="330"/>
      <c r="J429" s="330"/>
      <c r="K429" s="330"/>
      <c r="L429" s="330"/>
      <c r="M429" s="330"/>
      <c r="N429" s="330"/>
      <c r="O429" s="330"/>
      <c r="P429" s="330"/>
      <c r="Q429" s="330"/>
      <c r="R429" s="330"/>
      <c r="S429" s="330">
        <v>1</v>
      </c>
      <c r="T429" s="330"/>
      <c r="U429" s="330"/>
      <c r="V429" s="330"/>
      <c r="W429" s="330"/>
      <c r="X429" s="330"/>
      <c r="Y429" s="330"/>
      <c r="Z429" s="330"/>
      <c r="AA429" s="330"/>
      <c r="AB429" s="330"/>
      <c r="AC429" s="330"/>
      <c r="AD429" s="330"/>
      <c r="AE429" s="330"/>
      <c r="AF429" s="330"/>
      <c r="AG429" s="330"/>
      <c r="AH429" s="330"/>
      <c r="AI429" s="330"/>
      <c r="AJ429" s="330"/>
      <c r="AK429" s="330"/>
      <c r="AL429" s="330"/>
      <c r="AM429" s="330"/>
      <c r="AN429" s="330"/>
      <c r="AO429" s="330"/>
      <c r="AP429" s="330"/>
      <c r="AQ429" s="330"/>
      <c r="AR429" s="330"/>
      <c r="AS429" s="330"/>
      <c r="AT429" s="330"/>
      <c r="AU429" s="330"/>
      <c r="AV429" s="330"/>
      <c r="AW429" s="330"/>
      <c r="AX429" s="330"/>
      <c r="AY429" s="330"/>
      <c r="AZ429" s="331">
        <v>1</v>
      </c>
    </row>
    <row r="430" spans="1:52">
      <c r="A430" s="315"/>
      <c r="B430" s="315"/>
      <c r="C430" s="318" t="s">
        <v>464</v>
      </c>
      <c r="D430" s="329"/>
      <c r="E430" s="330"/>
      <c r="F430" s="330"/>
      <c r="G430" s="330"/>
      <c r="H430" s="330"/>
      <c r="I430" s="330"/>
      <c r="J430" s="330"/>
      <c r="K430" s="330"/>
      <c r="L430" s="330"/>
      <c r="M430" s="330"/>
      <c r="N430" s="330"/>
      <c r="O430" s="330"/>
      <c r="P430" s="330"/>
      <c r="Q430" s="330"/>
      <c r="R430" s="330"/>
      <c r="S430" s="330"/>
      <c r="T430" s="330"/>
      <c r="U430" s="330"/>
      <c r="V430" s="330">
        <v>1</v>
      </c>
      <c r="W430" s="330"/>
      <c r="X430" s="330"/>
      <c r="Y430" s="330"/>
      <c r="Z430" s="330"/>
      <c r="AA430" s="330"/>
      <c r="AB430" s="330"/>
      <c r="AC430" s="330"/>
      <c r="AD430" s="330"/>
      <c r="AE430" s="330"/>
      <c r="AF430" s="330"/>
      <c r="AG430" s="330"/>
      <c r="AH430" s="330"/>
      <c r="AI430" s="330"/>
      <c r="AJ430" s="330"/>
      <c r="AK430" s="330"/>
      <c r="AL430" s="330"/>
      <c r="AM430" s="330"/>
      <c r="AN430" s="330"/>
      <c r="AO430" s="330"/>
      <c r="AP430" s="330"/>
      <c r="AQ430" s="330"/>
      <c r="AR430" s="330"/>
      <c r="AS430" s="330"/>
      <c r="AT430" s="330"/>
      <c r="AU430" s="330"/>
      <c r="AV430" s="330"/>
      <c r="AW430" s="330"/>
      <c r="AX430" s="330"/>
      <c r="AY430" s="330"/>
      <c r="AZ430" s="331">
        <v>1</v>
      </c>
    </row>
    <row r="431" spans="1:52">
      <c r="A431" s="315"/>
      <c r="B431" s="319" t="s">
        <v>901</v>
      </c>
      <c r="C431" s="320"/>
      <c r="D431" s="332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33"/>
      <c r="P431" s="333"/>
      <c r="Q431" s="333"/>
      <c r="R431" s="333"/>
      <c r="S431" s="333">
        <v>1</v>
      </c>
      <c r="T431" s="333">
        <v>1</v>
      </c>
      <c r="U431" s="333">
        <v>1</v>
      </c>
      <c r="V431" s="333">
        <v>2</v>
      </c>
      <c r="W431" s="333">
        <v>1</v>
      </c>
      <c r="X431" s="333">
        <v>1</v>
      </c>
      <c r="Y431" s="333"/>
      <c r="Z431" s="333">
        <v>1</v>
      </c>
      <c r="AA431" s="333"/>
      <c r="AB431" s="333"/>
      <c r="AC431" s="333"/>
      <c r="AD431" s="333"/>
      <c r="AE431" s="333"/>
      <c r="AF431" s="333"/>
      <c r="AG431" s="333"/>
      <c r="AH431" s="333"/>
      <c r="AI431" s="333"/>
      <c r="AJ431" s="333"/>
      <c r="AK431" s="333"/>
      <c r="AL431" s="333"/>
      <c r="AM431" s="333"/>
      <c r="AN431" s="333"/>
      <c r="AO431" s="333"/>
      <c r="AP431" s="333"/>
      <c r="AQ431" s="333"/>
      <c r="AR431" s="333"/>
      <c r="AS431" s="333"/>
      <c r="AT431" s="333"/>
      <c r="AU431" s="333"/>
      <c r="AV431" s="333"/>
      <c r="AW431" s="333"/>
      <c r="AX431" s="333"/>
      <c r="AY431" s="333"/>
      <c r="AZ431" s="334">
        <v>8</v>
      </c>
    </row>
    <row r="432" spans="1:52">
      <c r="A432" s="315"/>
      <c r="B432" s="305" t="s">
        <v>35</v>
      </c>
      <c r="C432" s="305" t="s">
        <v>402</v>
      </c>
      <c r="D432" s="326"/>
      <c r="E432" s="327"/>
      <c r="F432" s="327"/>
      <c r="G432" s="327"/>
      <c r="H432" s="327"/>
      <c r="I432" s="327">
        <v>1</v>
      </c>
      <c r="J432" s="327"/>
      <c r="K432" s="327"/>
      <c r="L432" s="327"/>
      <c r="M432" s="327"/>
      <c r="N432" s="327"/>
      <c r="O432" s="327"/>
      <c r="P432" s="327"/>
      <c r="Q432" s="327"/>
      <c r="R432" s="327"/>
      <c r="S432" s="327"/>
      <c r="T432" s="327"/>
      <c r="U432" s="327"/>
      <c r="V432" s="327"/>
      <c r="W432" s="327"/>
      <c r="X432" s="327"/>
      <c r="Y432" s="327"/>
      <c r="Z432" s="327"/>
      <c r="AA432" s="327"/>
      <c r="AB432" s="327"/>
      <c r="AC432" s="327"/>
      <c r="AD432" s="327"/>
      <c r="AE432" s="327"/>
      <c r="AF432" s="327"/>
      <c r="AG432" s="327"/>
      <c r="AH432" s="327"/>
      <c r="AI432" s="327"/>
      <c r="AJ432" s="327"/>
      <c r="AK432" s="327"/>
      <c r="AL432" s="327">
        <v>1</v>
      </c>
      <c r="AM432" s="327"/>
      <c r="AN432" s="327"/>
      <c r="AO432" s="327"/>
      <c r="AP432" s="327"/>
      <c r="AQ432" s="327"/>
      <c r="AR432" s="327"/>
      <c r="AS432" s="327"/>
      <c r="AT432" s="327"/>
      <c r="AU432" s="327"/>
      <c r="AV432" s="327"/>
      <c r="AW432" s="327"/>
      <c r="AX432" s="327"/>
      <c r="AY432" s="327"/>
      <c r="AZ432" s="328">
        <v>2</v>
      </c>
    </row>
    <row r="433" spans="1:52">
      <c r="A433" s="315"/>
      <c r="B433" s="315"/>
      <c r="C433" s="318" t="s">
        <v>368</v>
      </c>
      <c r="D433" s="329"/>
      <c r="E433" s="330">
        <v>1</v>
      </c>
      <c r="F433" s="330"/>
      <c r="G433" s="330"/>
      <c r="H433" s="330"/>
      <c r="I433" s="330"/>
      <c r="J433" s="330"/>
      <c r="K433" s="330"/>
      <c r="L433" s="330"/>
      <c r="M433" s="330"/>
      <c r="N433" s="330"/>
      <c r="O433" s="330"/>
      <c r="P433" s="330"/>
      <c r="Q433" s="330"/>
      <c r="R433" s="330"/>
      <c r="S433" s="330"/>
      <c r="T433" s="330"/>
      <c r="U433" s="330"/>
      <c r="V433" s="330"/>
      <c r="W433" s="330"/>
      <c r="X433" s="330"/>
      <c r="Y433" s="330"/>
      <c r="Z433" s="330"/>
      <c r="AA433" s="330"/>
      <c r="AB433" s="330"/>
      <c r="AC433" s="330"/>
      <c r="AD433" s="330"/>
      <c r="AE433" s="330"/>
      <c r="AF433" s="330"/>
      <c r="AG433" s="330"/>
      <c r="AH433" s="330"/>
      <c r="AI433" s="330"/>
      <c r="AJ433" s="330"/>
      <c r="AK433" s="330"/>
      <c r="AL433" s="330"/>
      <c r="AM433" s="330"/>
      <c r="AN433" s="330"/>
      <c r="AO433" s="330"/>
      <c r="AP433" s="330"/>
      <c r="AQ433" s="330"/>
      <c r="AR433" s="330"/>
      <c r="AS433" s="330"/>
      <c r="AT433" s="330"/>
      <c r="AU433" s="330"/>
      <c r="AV433" s="330"/>
      <c r="AW433" s="330"/>
      <c r="AX433" s="330"/>
      <c r="AY433" s="330"/>
      <c r="AZ433" s="331">
        <v>1</v>
      </c>
    </row>
    <row r="434" spans="1:52">
      <c r="A434" s="315"/>
      <c r="B434" s="315"/>
      <c r="C434" s="318" t="s">
        <v>510</v>
      </c>
      <c r="D434" s="329"/>
      <c r="E434" s="330"/>
      <c r="F434" s="330"/>
      <c r="G434" s="330"/>
      <c r="H434" s="330"/>
      <c r="I434" s="330"/>
      <c r="J434" s="330"/>
      <c r="K434" s="330"/>
      <c r="L434" s="330"/>
      <c r="M434" s="330"/>
      <c r="N434" s="330"/>
      <c r="O434" s="330"/>
      <c r="P434" s="330"/>
      <c r="Q434" s="330"/>
      <c r="R434" s="330"/>
      <c r="S434" s="330"/>
      <c r="T434" s="330"/>
      <c r="U434" s="330"/>
      <c r="V434" s="330"/>
      <c r="W434" s="330">
        <v>1</v>
      </c>
      <c r="X434" s="330"/>
      <c r="Y434" s="330"/>
      <c r="Z434" s="330"/>
      <c r="AA434" s="330"/>
      <c r="AB434" s="330"/>
      <c r="AC434" s="330"/>
      <c r="AD434" s="330"/>
      <c r="AE434" s="330"/>
      <c r="AF434" s="330"/>
      <c r="AG434" s="330"/>
      <c r="AH434" s="330"/>
      <c r="AI434" s="330"/>
      <c r="AJ434" s="330"/>
      <c r="AK434" s="330"/>
      <c r="AL434" s="330"/>
      <c r="AM434" s="330"/>
      <c r="AN434" s="330"/>
      <c r="AO434" s="330"/>
      <c r="AP434" s="330"/>
      <c r="AQ434" s="330"/>
      <c r="AR434" s="330"/>
      <c r="AS434" s="330"/>
      <c r="AT434" s="330"/>
      <c r="AU434" s="330"/>
      <c r="AV434" s="330"/>
      <c r="AW434" s="330"/>
      <c r="AX434" s="330"/>
      <c r="AY434" s="330"/>
      <c r="AZ434" s="331">
        <v>1</v>
      </c>
    </row>
    <row r="435" spans="1:52">
      <c r="A435" s="315"/>
      <c r="B435" s="319" t="s">
        <v>902</v>
      </c>
      <c r="C435" s="320"/>
      <c r="D435" s="332"/>
      <c r="E435" s="333">
        <v>1</v>
      </c>
      <c r="F435" s="333"/>
      <c r="G435" s="333"/>
      <c r="H435" s="333"/>
      <c r="I435" s="333">
        <v>1</v>
      </c>
      <c r="J435" s="333"/>
      <c r="K435" s="333"/>
      <c r="L435" s="333"/>
      <c r="M435" s="333"/>
      <c r="N435" s="333"/>
      <c r="O435" s="333"/>
      <c r="P435" s="333"/>
      <c r="Q435" s="333"/>
      <c r="R435" s="333"/>
      <c r="S435" s="333"/>
      <c r="T435" s="333"/>
      <c r="U435" s="333"/>
      <c r="V435" s="333"/>
      <c r="W435" s="333">
        <v>1</v>
      </c>
      <c r="X435" s="333"/>
      <c r="Y435" s="333"/>
      <c r="Z435" s="333"/>
      <c r="AA435" s="333"/>
      <c r="AB435" s="333"/>
      <c r="AC435" s="333"/>
      <c r="AD435" s="333"/>
      <c r="AE435" s="333"/>
      <c r="AF435" s="333"/>
      <c r="AG435" s="333"/>
      <c r="AH435" s="333"/>
      <c r="AI435" s="333"/>
      <c r="AJ435" s="333"/>
      <c r="AK435" s="333"/>
      <c r="AL435" s="333">
        <v>1</v>
      </c>
      <c r="AM435" s="333"/>
      <c r="AN435" s="333"/>
      <c r="AO435" s="333"/>
      <c r="AP435" s="333"/>
      <c r="AQ435" s="333"/>
      <c r="AR435" s="333"/>
      <c r="AS435" s="333"/>
      <c r="AT435" s="333"/>
      <c r="AU435" s="333"/>
      <c r="AV435" s="333"/>
      <c r="AW435" s="333"/>
      <c r="AX435" s="333"/>
      <c r="AY435" s="333"/>
      <c r="AZ435" s="334">
        <v>4</v>
      </c>
    </row>
    <row r="436" spans="1:52">
      <c r="A436" s="315"/>
      <c r="B436" s="305" t="s">
        <v>329</v>
      </c>
      <c r="C436" s="305" t="s">
        <v>366</v>
      </c>
      <c r="D436" s="326"/>
      <c r="E436" s="327"/>
      <c r="F436" s="327"/>
      <c r="G436" s="327"/>
      <c r="H436" s="327"/>
      <c r="I436" s="327"/>
      <c r="J436" s="327"/>
      <c r="K436" s="327"/>
      <c r="L436" s="327"/>
      <c r="M436" s="327"/>
      <c r="N436" s="327"/>
      <c r="O436" s="327"/>
      <c r="P436" s="327"/>
      <c r="Q436" s="327"/>
      <c r="R436" s="327"/>
      <c r="S436" s="327"/>
      <c r="T436" s="327"/>
      <c r="U436" s="327"/>
      <c r="V436" s="327"/>
      <c r="W436" s="327"/>
      <c r="X436" s="327"/>
      <c r="Y436" s="327"/>
      <c r="Z436" s="327"/>
      <c r="AA436" s="327"/>
      <c r="AB436" s="327"/>
      <c r="AC436" s="327"/>
      <c r="AD436" s="327"/>
      <c r="AE436" s="327"/>
      <c r="AF436" s="327"/>
      <c r="AG436" s="327"/>
      <c r="AH436" s="327"/>
      <c r="AI436" s="327"/>
      <c r="AJ436" s="327"/>
      <c r="AK436" s="327"/>
      <c r="AL436" s="327"/>
      <c r="AM436" s="327"/>
      <c r="AN436" s="327">
        <v>1</v>
      </c>
      <c r="AO436" s="327"/>
      <c r="AP436" s="327"/>
      <c r="AQ436" s="327"/>
      <c r="AR436" s="327"/>
      <c r="AS436" s="327"/>
      <c r="AT436" s="327"/>
      <c r="AU436" s="327"/>
      <c r="AV436" s="327"/>
      <c r="AW436" s="327"/>
      <c r="AX436" s="327"/>
      <c r="AY436" s="327"/>
      <c r="AZ436" s="328">
        <v>1</v>
      </c>
    </row>
    <row r="437" spans="1:52">
      <c r="A437" s="315"/>
      <c r="B437" s="319" t="s">
        <v>903</v>
      </c>
      <c r="C437" s="320"/>
      <c r="D437" s="332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  <c r="Z437" s="333"/>
      <c r="AA437" s="333"/>
      <c r="AB437" s="333"/>
      <c r="AC437" s="333"/>
      <c r="AD437" s="333"/>
      <c r="AE437" s="333"/>
      <c r="AF437" s="333"/>
      <c r="AG437" s="333"/>
      <c r="AH437" s="333"/>
      <c r="AI437" s="333"/>
      <c r="AJ437" s="333"/>
      <c r="AK437" s="333"/>
      <c r="AL437" s="333"/>
      <c r="AM437" s="333"/>
      <c r="AN437" s="333">
        <v>1</v>
      </c>
      <c r="AO437" s="333"/>
      <c r="AP437" s="333"/>
      <c r="AQ437" s="333"/>
      <c r="AR437" s="333"/>
      <c r="AS437" s="333"/>
      <c r="AT437" s="333"/>
      <c r="AU437" s="333"/>
      <c r="AV437" s="333"/>
      <c r="AW437" s="333"/>
      <c r="AX437" s="333"/>
      <c r="AY437" s="333"/>
      <c r="AZ437" s="334">
        <v>1</v>
      </c>
    </row>
    <row r="438" spans="1:52">
      <c r="A438" s="339" t="s">
        <v>902</v>
      </c>
      <c r="B438" s="340"/>
      <c r="C438" s="340"/>
      <c r="D438" s="341"/>
      <c r="E438" s="342">
        <v>1</v>
      </c>
      <c r="F438" s="342"/>
      <c r="G438" s="342"/>
      <c r="H438" s="342"/>
      <c r="I438" s="342">
        <v>1</v>
      </c>
      <c r="J438" s="342"/>
      <c r="K438" s="342"/>
      <c r="L438" s="342"/>
      <c r="M438" s="342"/>
      <c r="N438" s="342"/>
      <c r="O438" s="342"/>
      <c r="P438" s="342"/>
      <c r="Q438" s="342"/>
      <c r="R438" s="342"/>
      <c r="S438" s="342">
        <v>1</v>
      </c>
      <c r="T438" s="342">
        <v>1</v>
      </c>
      <c r="U438" s="342">
        <v>1</v>
      </c>
      <c r="V438" s="342">
        <v>2</v>
      </c>
      <c r="W438" s="342">
        <v>2</v>
      </c>
      <c r="X438" s="342">
        <v>1</v>
      </c>
      <c r="Y438" s="342"/>
      <c r="Z438" s="342">
        <v>1</v>
      </c>
      <c r="AA438" s="342"/>
      <c r="AB438" s="342"/>
      <c r="AC438" s="342"/>
      <c r="AD438" s="342"/>
      <c r="AE438" s="342"/>
      <c r="AF438" s="342"/>
      <c r="AG438" s="342"/>
      <c r="AH438" s="342"/>
      <c r="AI438" s="342"/>
      <c r="AJ438" s="342"/>
      <c r="AK438" s="342"/>
      <c r="AL438" s="342">
        <v>1</v>
      </c>
      <c r="AM438" s="342"/>
      <c r="AN438" s="342">
        <v>1</v>
      </c>
      <c r="AO438" s="342"/>
      <c r="AP438" s="342"/>
      <c r="AQ438" s="342"/>
      <c r="AR438" s="342"/>
      <c r="AS438" s="342"/>
      <c r="AT438" s="342"/>
      <c r="AU438" s="342"/>
      <c r="AV438" s="342"/>
      <c r="AW438" s="342"/>
      <c r="AX438" s="342"/>
      <c r="AY438" s="342"/>
      <c r="AZ438" s="343">
        <v>13</v>
      </c>
    </row>
    <row r="439" spans="1:52">
      <c r="A439" s="305" t="s">
        <v>21</v>
      </c>
      <c r="B439" s="305" t="s">
        <v>170</v>
      </c>
      <c r="C439" s="305" t="s">
        <v>539</v>
      </c>
      <c r="D439" s="326"/>
      <c r="E439" s="327"/>
      <c r="F439" s="327"/>
      <c r="G439" s="327"/>
      <c r="H439" s="327"/>
      <c r="I439" s="327"/>
      <c r="J439" s="327"/>
      <c r="K439" s="327"/>
      <c r="L439" s="327"/>
      <c r="M439" s="327"/>
      <c r="N439" s="327"/>
      <c r="O439" s="327"/>
      <c r="P439" s="327"/>
      <c r="Q439" s="327"/>
      <c r="R439" s="327"/>
      <c r="S439" s="327"/>
      <c r="T439" s="327"/>
      <c r="U439" s="327"/>
      <c r="V439" s="327"/>
      <c r="W439" s="327"/>
      <c r="X439" s="327"/>
      <c r="Y439" s="327"/>
      <c r="Z439" s="327"/>
      <c r="AA439" s="327">
        <v>1</v>
      </c>
      <c r="AB439" s="327"/>
      <c r="AC439" s="327"/>
      <c r="AD439" s="327"/>
      <c r="AE439" s="327"/>
      <c r="AF439" s="327"/>
      <c r="AG439" s="327"/>
      <c r="AH439" s="327"/>
      <c r="AI439" s="327"/>
      <c r="AJ439" s="327"/>
      <c r="AK439" s="327"/>
      <c r="AL439" s="327"/>
      <c r="AM439" s="327"/>
      <c r="AN439" s="327"/>
      <c r="AO439" s="327">
        <v>2</v>
      </c>
      <c r="AP439" s="327"/>
      <c r="AQ439" s="327"/>
      <c r="AR439" s="327"/>
      <c r="AS439" s="327"/>
      <c r="AT439" s="327"/>
      <c r="AU439" s="327"/>
      <c r="AV439" s="327"/>
      <c r="AW439" s="327">
        <v>1</v>
      </c>
      <c r="AX439" s="327"/>
      <c r="AY439" s="327"/>
      <c r="AZ439" s="328">
        <v>4</v>
      </c>
    </row>
    <row r="440" spans="1:52">
      <c r="A440" s="315"/>
      <c r="B440" s="315"/>
      <c r="C440" s="318" t="s">
        <v>667</v>
      </c>
      <c r="D440" s="329"/>
      <c r="E440" s="330"/>
      <c r="F440" s="330"/>
      <c r="G440" s="330"/>
      <c r="H440" s="330"/>
      <c r="I440" s="330"/>
      <c r="J440" s="330"/>
      <c r="K440" s="330"/>
      <c r="L440" s="330"/>
      <c r="M440" s="330"/>
      <c r="N440" s="330"/>
      <c r="O440" s="330"/>
      <c r="P440" s="330"/>
      <c r="Q440" s="330"/>
      <c r="R440" s="330"/>
      <c r="S440" s="330"/>
      <c r="T440" s="330"/>
      <c r="U440" s="330"/>
      <c r="V440" s="330"/>
      <c r="W440" s="330"/>
      <c r="X440" s="330"/>
      <c r="Y440" s="330"/>
      <c r="Z440" s="330"/>
      <c r="AA440" s="330"/>
      <c r="AB440" s="330"/>
      <c r="AC440" s="330"/>
      <c r="AD440" s="330"/>
      <c r="AE440" s="330"/>
      <c r="AF440" s="330"/>
      <c r="AG440" s="330"/>
      <c r="AH440" s="330">
        <v>1</v>
      </c>
      <c r="AI440" s="330"/>
      <c r="AJ440" s="330"/>
      <c r="AK440" s="330">
        <v>1</v>
      </c>
      <c r="AL440" s="330"/>
      <c r="AM440" s="330"/>
      <c r="AN440" s="330"/>
      <c r="AO440" s="330"/>
      <c r="AP440" s="330"/>
      <c r="AQ440" s="330"/>
      <c r="AR440" s="330"/>
      <c r="AS440" s="330"/>
      <c r="AT440" s="330"/>
      <c r="AU440" s="330"/>
      <c r="AV440" s="330"/>
      <c r="AW440" s="330"/>
      <c r="AX440" s="330"/>
      <c r="AY440" s="330"/>
      <c r="AZ440" s="331">
        <v>2</v>
      </c>
    </row>
    <row r="441" spans="1:52">
      <c r="A441" s="315"/>
      <c r="B441" s="315"/>
      <c r="C441" s="318" t="s">
        <v>557</v>
      </c>
      <c r="D441" s="329"/>
      <c r="E441" s="330"/>
      <c r="F441" s="330"/>
      <c r="G441" s="330"/>
      <c r="H441" s="330"/>
      <c r="I441" s="330"/>
      <c r="J441" s="330"/>
      <c r="K441" s="330"/>
      <c r="L441" s="330"/>
      <c r="M441" s="330"/>
      <c r="N441" s="330"/>
      <c r="O441" s="330"/>
      <c r="P441" s="330"/>
      <c r="Q441" s="330"/>
      <c r="R441" s="330"/>
      <c r="S441" s="330"/>
      <c r="T441" s="330"/>
      <c r="U441" s="330"/>
      <c r="V441" s="330"/>
      <c r="W441" s="330"/>
      <c r="X441" s="330"/>
      <c r="Y441" s="330"/>
      <c r="Z441" s="330"/>
      <c r="AA441" s="330"/>
      <c r="AB441" s="330"/>
      <c r="AC441" s="330"/>
      <c r="AD441" s="330"/>
      <c r="AE441" s="330"/>
      <c r="AF441" s="330"/>
      <c r="AG441" s="330"/>
      <c r="AH441" s="330">
        <v>1</v>
      </c>
      <c r="AI441" s="330"/>
      <c r="AJ441" s="330">
        <v>1</v>
      </c>
      <c r="AK441" s="330"/>
      <c r="AL441" s="330"/>
      <c r="AM441" s="330"/>
      <c r="AN441" s="330"/>
      <c r="AO441" s="330"/>
      <c r="AP441" s="330"/>
      <c r="AQ441" s="330"/>
      <c r="AR441" s="330"/>
      <c r="AS441" s="330"/>
      <c r="AT441" s="330"/>
      <c r="AU441" s="330"/>
      <c r="AV441" s="330"/>
      <c r="AW441" s="330"/>
      <c r="AX441" s="330"/>
      <c r="AY441" s="330"/>
      <c r="AZ441" s="331">
        <v>2</v>
      </c>
    </row>
    <row r="442" spans="1:52">
      <c r="A442" s="315"/>
      <c r="B442" s="315"/>
      <c r="C442" s="318" t="s">
        <v>958</v>
      </c>
      <c r="D442" s="329"/>
      <c r="E442" s="330"/>
      <c r="F442" s="330"/>
      <c r="G442" s="330"/>
      <c r="H442" s="330"/>
      <c r="I442" s="330"/>
      <c r="J442" s="330"/>
      <c r="K442" s="330"/>
      <c r="L442" s="330"/>
      <c r="M442" s="330"/>
      <c r="N442" s="330"/>
      <c r="O442" s="330"/>
      <c r="P442" s="330"/>
      <c r="Q442" s="330"/>
      <c r="R442" s="330"/>
      <c r="S442" s="330"/>
      <c r="T442" s="330"/>
      <c r="U442" s="330"/>
      <c r="V442" s="330"/>
      <c r="W442" s="330"/>
      <c r="X442" s="330"/>
      <c r="Y442" s="330"/>
      <c r="Z442" s="330"/>
      <c r="AA442" s="330"/>
      <c r="AB442" s="330"/>
      <c r="AC442" s="330"/>
      <c r="AD442" s="330"/>
      <c r="AE442" s="330"/>
      <c r="AF442" s="330"/>
      <c r="AG442" s="330"/>
      <c r="AH442" s="330"/>
      <c r="AI442" s="330"/>
      <c r="AJ442" s="330"/>
      <c r="AK442" s="330"/>
      <c r="AL442" s="330"/>
      <c r="AM442" s="330"/>
      <c r="AN442" s="330"/>
      <c r="AO442" s="330"/>
      <c r="AP442" s="330"/>
      <c r="AQ442" s="330"/>
      <c r="AR442" s="330"/>
      <c r="AS442" s="330"/>
      <c r="AT442" s="330"/>
      <c r="AU442" s="330"/>
      <c r="AV442" s="330">
        <v>1</v>
      </c>
      <c r="AW442" s="330"/>
      <c r="AX442" s="330"/>
      <c r="AY442" s="330"/>
      <c r="AZ442" s="331">
        <v>1</v>
      </c>
    </row>
    <row r="443" spans="1:52">
      <c r="A443" s="315"/>
      <c r="B443" s="315"/>
      <c r="C443" s="318" t="s">
        <v>671</v>
      </c>
      <c r="D443" s="329"/>
      <c r="E443" s="330"/>
      <c r="F443" s="330"/>
      <c r="G443" s="330"/>
      <c r="H443" s="330"/>
      <c r="I443" s="330"/>
      <c r="J443" s="330"/>
      <c r="K443" s="330"/>
      <c r="L443" s="330"/>
      <c r="M443" s="330"/>
      <c r="N443" s="330"/>
      <c r="O443" s="330"/>
      <c r="P443" s="330"/>
      <c r="Q443" s="330"/>
      <c r="R443" s="330"/>
      <c r="S443" s="330"/>
      <c r="T443" s="330"/>
      <c r="U443" s="330"/>
      <c r="V443" s="330"/>
      <c r="W443" s="330"/>
      <c r="X443" s="330"/>
      <c r="Y443" s="330"/>
      <c r="Z443" s="330"/>
      <c r="AA443" s="330"/>
      <c r="AB443" s="330"/>
      <c r="AC443" s="330"/>
      <c r="AD443" s="330"/>
      <c r="AE443" s="330"/>
      <c r="AF443" s="330"/>
      <c r="AG443" s="330"/>
      <c r="AH443" s="330"/>
      <c r="AI443" s="330">
        <v>1</v>
      </c>
      <c r="AJ443" s="330"/>
      <c r="AK443" s="330"/>
      <c r="AL443" s="330"/>
      <c r="AM443" s="330">
        <v>1</v>
      </c>
      <c r="AN443" s="330"/>
      <c r="AO443" s="330"/>
      <c r="AP443" s="330"/>
      <c r="AQ443" s="330"/>
      <c r="AR443" s="330"/>
      <c r="AS443" s="330"/>
      <c r="AT443" s="330"/>
      <c r="AU443" s="330"/>
      <c r="AV443" s="330"/>
      <c r="AW443" s="330"/>
      <c r="AX443" s="330"/>
      <c r="AY443" s="330"/>
      <c r="AZ443" s="331">
        <v>2</v>
      </c>
    </row>
    <row r="444" spans="1:52">
      <c r="A444" s="315"/>
      <c r="B444" s="315"/>
      <c r="C444" s="318" t="s">
        <v>518</v>
      </c>
      <c r="D444" s="329"/>
      <c r="E444" s="330"/>
      <c r="F444" s="330"/>
      <c r="G444" s="330"/>
      <c r="H444" s="330"/>
      <c r="I444" s="330"/>
      <c r="J444" s="330"/>
      <c r="K444" s="330"/>
      <c r="L444" s="330"/>
      <c r="M444" s="330"/>
      <c r="N444" s="330"/>
      <c r="O444" s="330"/>
      <c r="P444" s="330"/>
      <c r="Q444" s="330"/>
      <c r="R444" s="330"/>
      <c r="S444" s="330"/>
      <c r="T444" s="330"/>
      <c r="U444" s="330"/>
      <c r="V444" s="330"/>
      <c r="W444" s="330"/>
      <c r="X444" s="330"/>
      <c r="Y444" s="330"/>
      <c r="Z444" s="330">
        <v>1</v>
      </c>
      <c r="AA444" s="330"/>
      <c r="AB444" s="330"/>
      <c r="AC444" s="330"/>
      <c r="AD444" s="330">
        <v>1</v>
      </c>
      <c r="AE444" s="330"/>
      <c r="AF444" s="330"/>
      <c r="AG444" s="330">
        <v>1</v>
      </c>
      <c r="AH444" s="330"/>
      <c r="AI444" s="330"/>
      <c r="AJ444" s="330"/>
      <c r="AK444" s="330"/>
      <c r="AL444" s="330"/>
      <c r="AM444" s="330"/>
      <c r="AN444" s="330"/>
      <c r="AO444" s="330"/>
      <c r="AP444" s="330"/>
      <c r="AQ444" s="330"/>
      <c r="AR444" s="330"/>
      <c r="AS444" s="330"/>
      <c r="AT444" s="330"/>
      <c r="AU444" s="330"/>
      <c r="AV444" s="330"/>
      <c r="AW444" s="330"/>
      <c r="AX444" s="330"/>
      <c r="AY444" s="330"/>
      <c r="AZ444" s="331">
        <v>3</v>
      </c>
    </row>
    <row r="445" spans="1:52">
      <c r="A445" s="315"/>
      <c r="B445" s="315"/>
      <c r="C445" s="318" t="s">
        <v>421</v>
      </c>
      <c r="D445" s="329"/>
      <c r="E445" s="330"/>
      <c r="F445" s="330"/>
      <c r="G445" s="330"/>
      <c r="H445" s="330"/>
      <c r="I445" s="330"/>
      <c r="J445" s="330"/>
      <c r="K445" s="330"/>
      <c r="L445" s="330"/>
      <c r="M445" s="330"/>
      <c r="N445" s="330"/>
      <c r="O445" s="330"/>
      <c r="P445" s="330">
        <v>1</v>
      </c>
      <c r="Q445" s="330"/>
      <c r="R445" s="330"/>
      <c r="S445" s="330"/>
      <c r="T445" s="330"/>
      <c r="U445" s="330"/>
      <c r="V445" s="330"/>
      <c r="W445" s="330"/>
      <c r="X445" s="330"/>
      <c r="Y445" s="330"/>
      <c r="Z445" s="330"/>
      <c r="AA445" s="330"/>
      <c r="AB445" s="330"/>
      <c r="AC445" s="330"/>
      <c r="AD445" s="330"/>
      <c r="AE445" s="330"/>
      <c r="AF445" s="330"/>
      <c r="AG445" s="330">
        <v>1</v>
      </c>
      <c r="AH445" s="330"/>
      <c r="AI445" s="330"/>
      <c r="AJ445" s="330">
        <v>1</v>
      </c>
      <c r="AK445" s="330"/>
      <c r="AL445" s="330"/>
      <c r="AM445" s="330"/>
      <c r="AN445" s="330"/>
      <c r="AO445" s="330"/>
      <c r="AP445" s="330"/>
      <c r="AQ445" s="330"/>
      <c r="AR445" s="330"/>
      <c r="AS445" s="330"/>
      <c r="AT445" s="330"/>
      <c r="AU445" s="330"/>
      <c r="AV445" s="330"/>
      <c r="AW445" s="330"/>
      <c r="AX445" s="330"/>
      <c r="AY445" s="330"/>
      <c r="AZ445" s="331">
        <v>3</v>
      </c>
    </row>
    <row r="446" spans="1:52">
      <c r="A446" s="315"/>
      <c r="B446" s="315"/>
      <c r="C446" s="318" t="s">
        <v>626</v>
      </c>
      <c r="D446" s="329"/>
      <c r="E446" s="330"/>
      <c r="F446" s="330"/>
      <c r="G446" s="330"/>
      <c r="H446" s="330"/>
      <c r="I446" s="330"/>
      <c r="J446" s="330"/>
      <c r="K446" s="330"/>
      <c r="L446" s="330"/>
      <c r="M446" s="330"/>
      <c r="N446" s="330"/>
      <c r="O446" s="330"/>
      <c r="P446" s="330"/>
      <c r="Q446" s="330"/>
      <c r="R446" s="330"/>
      <c r="S446" s="330"/>
      <c r="T446" s="330"/>
      <c r="U446" s="330"/>
      <c r="V446" s="330"/>
      <c r="W446" s="330"/>
      <c r="X446" s="330"/>
      <c r="Y446" s="330"/>
      <c r="Z446" s="330"/>
      <c r="AA446" s="330"/>
      <c r="AB446" s="330"/>
      <c r="AC446" s="330"/>
      <c r="AD446" s="330"/>
      <c r="AE446" s="330"/>
      <c r="AF446" s="330">
        <v>1</v>
      </c>
      <c r="AG446" s="330"/>
      <c r="AH446" s="330"/>
      <c r="AI446" s="330"/>
      <c r="AJ446" s="330"/>
      <c r="AK446" s="330">
        <v>1</v>
      </c>
      <c r="AL446" s="330"/>
      <c r="AM446" s="330"/>
      <c r="AN446" s="330"/>
      <c r="AO446" s="330"/>
      <c r="AP446" s="330"/>
      <c r="AQ446" s="330"/>
      <c r="AR446" s="330"/>
      <c r="AS446" s="330"/>
      <c r="AT446" s="330"/>
      <c r="AU446" s="330"/>
      <c r="AV446" s="330"/>
      <c r="AW446" s="330"/>
      <c r="AX446" s="330"/>
      <c r="AY446" s="330"/>
      <c r="AZ446" s="331">
        <v>2</v>
      </c>
    </row>
    <row r="447" spans="1:52">
      <c r="A447" s="315"/>
      <c r="B447" s="315"/>
      <c r="C447" s="318" t="s">
        <v>395</v>
      </c>
      <c r="D447" s="329"/>
      <c r="E447" s="330"/>
      <c r="F447" s="330"/>
      <c r="G447" s="330"/>
      <c r="H447" s="330"/>
      <c r="I447" s="330">
        <v>1</v>
      </c>
      <c r="J447" s="330"/>
      <c r="K447" s="330"/>
      <c r="L447" s="330"/>
      <c r="M447" s="330"/>
      <c r="N447" s="330"/>
      <c r="O447" s="330"/>
      <c r="P447" s="330"/>
      <c r="Q447" s="330"/>
      <c r="R447" s="330"/>
      <c r="S447" s="330">
        <v>1</v>
      </c>
      <c r="T447" s="330"/>
      <c r="U447" s="330"/>
      <c r="V447" s="330"/>
      <c r="W447" s="330"/>
      <c r="X447" s="330"/>
      <c r="Y447" s="330">
        <v>1</v>
      </c>
      <c r="Z447" s="330"/>
      <c r="AA447" s="330"/>
      <c r="AB447" s="330"/>
      <c r="AC447" s="330"/>
      <c r="AD447" s="330"/>
      <c r="AE447" s="330"/>
      <c r="AF447" s="330">
        <v>1</v>
      </c>
      <c r="AG447" s="330">
        <v>1</v>
      </c>
      <c r="AH447" s="330"/>
      <c r="AI447" s="330"/>
      <c r="AJ447" s="330"/>
      <c r="AK447" s="330"/>
      <c r="AL447" s="330"/>
      <c r="AM447" s="330"/>
      <c r="AN447" s="330">
        <v>1</v>
      </c>
      <c r="AO447" s="330">
        <v>1</v>
      </c>
      <c r="AP447" s="330">
        <v>1</v>
      </c>
      <c r="AQ447" s="330"/>
      <c r="AR447" s="330"/>
      <c r="AS447" s="330"/>
      <c r="AT447" s="330"/>
      <c r="AU447" s="330"/>
      <c r="AV447" s="330"/>
      <c r="AW447" s="330"/>
      <c r="AX447" s="330"/>
      <c r="AY447" s="330"/>
      <c r="AZ447" s="331">
        <v>8</v>
      </c>
    </row>
    <row r="448" spans="1:52">
      <c r="A448" s="315"/>
      <c r="B448" s="315"/>
      <c r="C448" s="318" t="s">
        <v>462</v>
      </c>
      <c r="D448" s="329"/>
      <c r="E448" s="330"/>
      <c r="F448" s="330"/>
      <c r="G448" s="330"/>
      <c r="H448" s="330"/>
      <c r="I448" s="330"/>
      <c r="J448" s="330"/>
      <c r="K448" s="330"/>
      <c r="L448" s="330"/>
      <c r="M448" s="330"/>
      <c r="N448" s="330"/>
      <c r="O448" s="330">
        <v>1</v>
      </c>
      <c r="P448" s="330"/>
      <c r="Q448" s="330"/>
      <c r="R448" s="330"/>
      <c r="S448" s="330"/>
      <c r="T448" s="330"/>
      <c r="U448" s="330">
        <v>1</v>
      </c>
      <c r="V448" s="330"/>
      <c r="W448" s="330"/>
      <c r="X448" s="330"/>
      <c r="Y448" s="330"/>
      <c r="Z448" s="330"/>
      <c r="AA448" s="330">
        <v>1</v>
      </c>
      <c r="AB448" s="330"/>
      <c r="AC448" s="330"/>
      <c r="AD448" s="330"/>
      <c r="AE448" s="330"/>
      <c r="AF448" s="330">
        <v>1</v>
      </c>
      <c r="AG448" s="330"/>
      <c r="AH448" s="330"/>
      <c r="AI448" s="330"/>
      <c r="AJ448" s="330"/>
      <c r="AK448" s="330"/>
      <c r="AL448" s="330"/>
      <c r="AM448" s="330"/>
      <c r="AN448" s="330"/>
      <c r="AO448" s="330"/>
      <c r="AP448" s="330"/>
      <c r="AQ448" s="330"/>
      <c r="AR448" s="330"/>
      <c r="AS448" s="330"/>
      <c r="AT448" s="330"/>
      <c r="AU448" s="330"/>
      <c r="AV448" s="330"/>
      <c r="AW448" s="330"/>
      <c r="AX448" s="330"/>
      <c r="AY448" s="330"/>
      <c r="AZ448" s="331">
        <v>4</v>
      </c>
    </row>
    <row r="449" spans="1:52">
      <c r="A449" s="315"/>
      <c r="B449" s="315"/>
      <c r="C449" s="318" t="s">
        <v>351</v>
      </c>
      <c r="D449" s="329"/>
      <c r="E449" s="330"/>
      <c r="F449" s="330"/>
      <c r="G449" s="330"/>
      <c r="H449" s="330"/>
      <c r="I449" s="330"/>
      <c r="J449" s="330"/>
      <c r="K449" s="330"/>
      <c r="L449" s="330"/>
      <c r="M449" s="330"/>
      <c r="N449" s="330"/>
      <c r="O449" s="330"/>
      <c r="P449" s="330"/>
      <c r="Q449" s="330"/>
      <c r="R449" s="330"/>
      <c r="S449" s="330"/>
      <c r="T449" s="330"/>
      <c r="U449" s="330"/>
      <c r="V449" s="330"/>
      <c r="W449" s="330">
        <v>1</v>
      </c>
      <c r="X449" s="330"/>
      <c r="Y449" s="330"/>
      <c r="Z449" s="330"/>
      <c r="AA449" s="330"/>
      <c r="AB449" s="330"/>
      <c r="AC449" s="330"/>
      <c r="AD449" s="330"/>
      <c r="AE449" s="330"/>
      <c r="AF449" s="330"/>
      <c r="AG449" s="330"/>
      <c r="AH449" s="330">
        <v>1</v>
      </c>
      <c r="AI449" s="330">
        <v>1</v>
      </c>
      <c r="AJ449" s="330"/>
      <c r="AK449" s="330">
        <v>1</v>
      </c>
      <c r="AL449" s="330"/>
      <c r="AM449" s="330">
        <v>1</v>
      </c>
      <c r="AN449" s="330"/>
      <c r="AO449" s="330"/>
      <c r="AP449" s="330"/>
      <c r="AQ449" s="330"/>
      <c r="AR449" s="330"/>
      <c r="AS449" s="330"/>
      <c r="AT449" s="330"/>
      <c r="AU449" s="330"/>
      <c r="AV449" s="330"/>
      <c r="AW449" s="330"/>
      <c r="AX449" s="330"/>
      <c r="AY449" s="330"/>
      <c r="AZ449" s="331">
        <v>5</v>
      </c>
    </row>
    <row r="450" spans="1:52">
      <c r="A450" s="315"/>
      <c r="B450" s="315"/>
      <c r="C450" s="318" t="s">
        <v>455</v>
      </c>
      <c r="D450" s="329"/>
      <c r="E450" s="330"/>
      <c r="F450" s="330"/>
      <c r="G450" s="330"/>
      <c r="H450" s="330"/>
      <c r="I450" s="330"/>
      <c r="J450" s="330"/>
      <c r="K450" s="330"/>
      <c r="L450" s="330"/>
      <c r="M450" s="330"/>
      <c r="N450" s="330"/>
      <c r="O450" s="330"/>
      <c r="P450" s="330"/>
      <c r="Q450" s="330"/>
      <c r="R450" s="330"/>
      <c r="S450" s="330"/>
      <c r="T450" s="330">
        <v>1</v>
      </c>
      <c r="U450" s="330"/>
      <c r="V450" s="330"/>
      <c r="W450" s="330"/>
      <c r="X450" s="330"/>
      <c r="Y450" s="330"/>
      <c r="Z450" s="330"/>
      <c r="AA450" s="330"/>
      <c r="AB450" s="330"/>
      <c r="AC450" s="330"/>
      <c r="AD450" s="330"/>
      <c r="AE450" s="330"/>
      <c r="AF450" s="330"/>
      <c r="AG450" s="330">
        <v>1</v>
      </c>
      <c r="AH450" s="330"/>
      <c r="AI450" s="330">
        <v>1</v>
      </c>
      <c r="AJ450" s="330"/>
      <c r="AK450" s="330"/>
      <c r="AL450" s="330"/>
      <c r="AM450" s="330"/>
      <c r="AN450" s="330"/>
      <c r="AO450" s="330"/>
      <c r="AP450" s="330">
        <v>1</v>
      </c>
      <c r="AQ450" s="330">
        <v>1</v>
      </c>
      <c r="AR450" s="330"/>
      <c r="AS450" s="330"/>
      <c r="AT450" s="330"/>
      <c r="AU450" s="330"/>
      <c r="AV450" s="330"/>
      <c r="AW450" s="330"/>
      <c r="AX450" s="330">
        <v>1</v>
      </c>
      <c r="AY450" s="330"/>
      <c r="AZ450" s="331">
        <v>6</v>
      </c>
    </row>
    <row r="451" spans="1:52">
      <c r="A451" s="315"/>
      <c r="B451" s="315"/>
      <c r="C451" s="318" t="s">
        <v>704</v>
      </c>
      <c r="D451" s="329"/>
      <c r="E451" s="330"/>
      <c r="F451" s="330"/>
      <c r="G451" s="330"/>
      <c r="H451" s="330"/>
      <c r="I451" s="330"/>
      <c r="J451" s="330"/>
      <c r="K451" s="330"/>
      <c r="L451" s="330"/>
      <c r="M451" s="330"/>
      <c r="N451" s="330"/>
      <c r="O451" s="330"/>
      <c r="P451" s="330"/>
      <c r="Q451" s="330"/>
      <c r="R451" s="330"/>
      <c r="S451" s="330"/>
      <c r="T451" s="330"/>
      <c r="U451" s="330"/>
      <c r="V451" s="330"/>
      <c r="W451" s="330"/>
      <c r="X451" s="330"/>
      <c r="Y451" s="330"/>
      <c r="Z451" s="330"/>
      <c r="AA451" s="330"/>
      <c r="AB451" s="330"/>
      <c r="AC451" s="330"/>
      <c r="AD451" s="330"/>
      <c r="AE451" s="330"/>
      <c r="AF451" s="330"/>
      <c r="AG451" s="330"/>
      <c r="AH451" s="330"/>
      <c r="AI451" s="330"/>
      <c r="AJ451" s="330">
        <v>1</v>
      </c>
      <c r="AK451" s="330"/>
      <c r="AL451" s="330"/>
      <c r="AM451" s="330"/>
      <c r="AN451" s="330"/>
      <c r="AO451" s="330">
        <v>1</v>
      </c>
      <c r="AP451" s="330"/>
      <c r="AQ451" s="330"/>
      <c r="AR451" s="330"/>
      <c r="AS451" s="330"/>
      <c r="AT451" s="330"/>
      <c r="AU451" s="330"/>
      <c r="AV451" s="330"/>
      <c r="AW451" s="330"/>
      <c r="AX451" s="330"/>
      <c r="AY451" s="330"/>
      <c r="AZ451" s="331">
        <v>2</v>
      </c>
    </row>
    <row r="452" spans="1:52">
      <c r="A452" s="315"/>
      <c r="B452" s="315"/>
      <c r="C452" s="318" t="s">
        <v>628</v>
      </c>
      <c r="D452" s="329"/>
      <c r="E452" s="330"/>
      <c r="F452" s="330"/>
      <c r="G452" s="330"/>
      <c r="H452" s="330"/>
      <c r="I452" s="330"/>
      <c r="J452" s="330"/>
      <c r="K452" s="330"/>
      <c r="L452" s="330"/>
      <c r="M452" s="330"/>
      <c r="N452" s="330"/>
      <c r="O452" s="330"/>
      <c r="P452" s="330"/>
      <c r="Q452" s="330"/>
      <c r="R452" s="330"/>
      <c r="S452" s="330"/>
      <c r="T452" s="330"/>
      <c r="U452" s="330"/>
      <c r="V452" s="330"/>
      <c r="W452" s="330"/>
      <c r="X452" s="330"/>
      <c r="Y452" s="330"/>
      <c r="Z452" s="330"/>
      <c r="AA452" s="330"/>
      <c r="AB452" s="330"/>
      <c r="AC452" s="330"/>
      <c r="AD452" s="330"/>
      <c r="AE452" s="330"/>
      <c r="AF452" s="330">
        <v>2</v>
      </c>
      <c r="AG452" s="330"/>
      <c r="AH452" s="330"/>
      <c r="AI452" s="330"/>
      <c r="AJ452" s="330"/>
      <c r="AK452" s="330"/>
      <c r="AL452" s="330"/>
      <c r="AM452" s="330"/>
      <c r="AN452" s="330"/>
      <c r="AO452" s="330"/>
      <c r="AP452" s="330"/>
      <c r="AQ452" s="330"/>
      <c r="AR452" s="330"/>
      <c r="AS452" s="330"/>
      <c r="AT452" s="330"/>
      <c r="AU452" s="330"/>
      <c r="AV452" s="330"/>
      <c r="AW452" s="330"/>
      <c r="AX452" s="330"/>
      <c r="AY452" s="330"/>
      <c r="AZ452" s="331">
        <v>2</v>
      </c>
    </row>
    <row r="453" spans="1:52">
      <c r="A453" s="315"/>
      <c r="B453" s="315"/>
      <c r="C453" s="318" t="s">
        <v>366</v>
      </c>
      <c r="D453" s="329"/>
      <c r="E453" s="330">
        <v>2</v>
      </c>
      <c r="F453" s="330"/>
      <c r="G453" s="330"/>
      <c r="H453" s="330"/>
      <c r="I453" s="330"/>
      <c r="J453" s="330"/>
      <c r="K453" s="330">
        <v>2</v>
      </c>
      <c r="L453" s="330"/>
      <c r="M453" s="330"/>
      <c r="N453" s="330"/>
      <c r="O453" s="330"/>
      <c r="P453" s="330"/>
      <c r="Q453" s="330"/>
      <c r="R453" s="330"/>
      <c r="S453" s="330"/>
      <c r="T453" s="330"/>
      <c r="U453" s="330"/>
      <c r="V453" s="330"/>
      <c r="W453" s="330"/>
      <c r="X453" s="330"/>
      <c r="Y453" s="330"/>
      <c r="Z453" s="330"/>
      <c r="AA453" s="330"/>
      <c r="AB453" s="330"/>
      <c r="AC453" s="330"/>
      <c r="AD453" s="330"/>
      <c r="AE453" s="330">
        <v>1</v>
      </c>
      <c r="AF453" s="330"/>
      <c r="AG453" s="330"/>
      <c r="AH453" s="330"/>
      <c r="AI453" s="330"/>
      <c r="AJ453" s="330"/>
      <c r="AK453" s="330"/>
      <c r="AL453" s="330"/>
      <c r="AM453" s="330">
        <v>1</v>
      </c>
      <c r="AN453" s="330"/>
      <c r="AO453" s="330"/>
      <c r="AP453" s="330"/>
      <c r="AQ453" s="330"/>
      <c r="AR453" s="330"/>
      <c r="AS453" s="330"/>
      <c r="AT453" s="330"/>
      <c r="AU453" s="330"/>
      <c r="AV453" s="330"/>
      <c r="AW453" s="330">
        <v>1</v>
      </c>
      <c r="AX453" s="330"/>
      <c r="AY453" s="330"/>
      <c r="AZ453" s="331">
        <v>7</v>
      </c>
    </row>
    <row r="454" spans="1:52">
      <c r="A454" s="315"/>
      <c r="B454" s="315"/>
      <c r="C454" s="318" t="s">
        <v>723</v>
      </c>
      <c r="D454" s="329"/>
      <c r="E454" s="330"/>
      <c r="F454" s="330"/>
      <c r="G454" s="330"/>
      <c r="H454" s="330"/>
      <c r="I454" s="330"/>
      <c r="J454" s="330"/>
      <c r="K454" s="330"/>
      <c r="L454" s="330"/>
      <c r="M454" s="330"/>
      <c r="N454" s="330"/>
      <c r="O454" s="330"/>
      <c r="P454" s="330"/>
      <c r="Q454" s="330"/>
      <c r="R454" s="330"/>
      <c r="S454" s="330"/>
      <c r="T454" s="330"/>
      <c r="U454" s="330"/>
      <c r="V454" s="330"/>
      <c r="W454" s="330"/>
      <c r="X454" s="330"/>
      <c r="Y454" s="330"/>
      <c r="Z454" s="330"/>
      <c r="AA454" s="330"/>
      <c r="AB454" s="330"/>
      <c r="AC454" s="330"/>
      <c r="AD454" s="330"/>
      <c r="AE454" s="330"/>
      <c r="AF454" s="330"/>
      <c r="AG454" s="330"/>
      <c r="AH454" s="330"/>
      <c r="AI454" s="330"/>
      <c r="AJ454" s="330"/>
      <c r="AK454" s="330">
        <v>1</v>
      </c>
      <c r="AL454" s="330"/>
      <c r="AM454" s="330"/>
      <c r="AN454" s="330"/>
      <c r="AO454" s="330"/>
      <c r="AP454" s="330"/>
      <c r="AQ454" s="330"/>
      <c r="AR454" s="330"/>
      <c r="AS454" s="330"/>
      <c r="AT454" s="330"/>
      <c r="AU454" s="330"/>
      <c r="AV454" s="330"/>
      <c r="AW454" s="330"/>
      <c r="AX454" s="330"/>
      <c r="AY454" s="330"/>
      <c r="AZ454" s="331">
        <v>1</v>
      </c>
    </row>
    <row r="455" spans="1:52">
      <c r="A455" s="315"/>
      <c r="B455" s="315"/>
      <c r="C455" s="318" t="s">
        <v>213</v>
      </c>
      <c r="D455" s="329"/>
      <c r="E455" s="330">
        <v>1</v>
      </c>
      <c r="F455" s="330"/>
      <c r="G455" s="330"/>
      <c r="H455" s="330"/>
      <c r="I455" s="330"/>
      <c r="J455" s="330"/>
      <c r="K455" s="330"/>
      <c r="L455" s="330"/>
      <c r="M455" s="330"/>
      <c r="N455" s="330">
        <v>1</v>
      </c>
      <c r="O455" s="330"/>
      <c r="P455" s="330"/>
      <c r="Q455" s="330"/>
      <c r="R455" s="330"/>
      <c r="S455" s="330"/>
      <c r="T455" s="330"/>
      <c r="U455" s="330"/>
      <c r="V455" s="330"/>
      <c r="W455" s="330"/>
      <c r="X455" s="330"/>
      <c r="Y455" s="330"/>
      <c r="Z455" s="330"/>
      <c r="AA455" s="330"/>
      <c r="AB455" s="330"/>
      <c r="AC455" s="330"/>
      <c r="AD455" s="330"/>
      <c r="AE455" s="330"/>
      <c r="AF455" s="330"/>
      <c r="AG455" s="330"/>
      <c r="AH455" s="330"/>
      <c r="AI455" s="330"/>
      <c r="AJ455" s="330"/>
      <c r="AK455" s="330"/>
      <c r="AL455" s="330"/>
      <c r="AM455" s="330"/>
      <c r="AN455" s="330"/>
      <c r="AO455" s="330"/>
      <c r="AP455" s="330"/>
      <c r="AQ455" s="330"/>
      <c r="AR455" s="330"/>
      <c r="AS455" s="330"/>
      <c r="AT455" s="330"/>
      <c r="AU455" s="330"/>
      <c r="AV455" s="330"/>
      <c r="AW455" s="330"/>
      <c r="AX455" s="330"/>
      <c r="AY455" s="330"/>
      <c r="AZ455" s="331">
        <v>2</v>
      </c>
    </row>
    <row r="456" spans="1:52">
      <c r="A456" s="315"/>
      <c r="B456" s="315"/>
      <c r="C456" s="318" t="s">
        <v>370</v>
      </c>
      <c r="D456" s="329"/>
      <c r="E456" s="330"/>
      <c r="F456" s="330"/>
      <c r="G456" s="330"/>
      <c r="H456" s="330"/>
      <c r="I456" s="330"/>
      <c r="J456" s="330"/>
      <c r="K456" s="330"/>
      <c r="L456" s="330"/>
      <c r="M456" s="330"/>
      <c r="N456" s="330"/>
      <c r="O456" s="330"/>
      <c r="P456" s="330"/>
      <c r="Q456" s="330"/>
      <c r="R456" s="330"/>
      <c r="S456" s="330"/>
      <c r="T456" s="330"/>
      <c r="U456" s="330"/>
      <c r="V456" s="330"/>
      <c r="W456" s="330"/>
      <c r="X456" s="330"/>
      <c r="Y456" s="330"/>
      <c r="Z456" s="330"/>
      <c r="AA456" s="330"/>
      <c r="AB456" s="330"/>
      <c r="AC456" s="330"/>
      <c r="AD456" s="330">
        <v>1</v>
      </c>
      <c r="AE456" s="330">
        <v>1</v>
      </c>
      <c r="AF456" s="330"/>
      <c r="AG456" s="330"/>
      <c r="AH456" s="330"/>
      <c r="AI456" s="330"/>
      <c r="AJ456" s="330"/>
      <c r="AK456" s="330"/>
      <c r="AL456" s="330">
        <v>1</v>
      </c>
      <c r="AM456" s="330"/>
      <c r="AN456" s="330"/>
      <c r="AO456" s="330"/>
      <c r="AP456" s="330"/>
      <c r="AQ456" s="330"/>
      <c r="AR456" s="330"/>
      <c r="AS456" s="330"/>
      <c r="AT456" s="330"/>
      <c r="AU456" s="330"/>
      <c r="AV456" s="330"/>
      <c r="AW456" s="330"/>
      <c r="AX456" s="330"/>
      <c r="AY456" s="330"/>
      <c r="AZ456" s="331">
        <v>3</v>
      </c>
    </row>
    <row r="457" spans="1:52">
      <c r="A457" s="315"/>
      <c r="B457" s="319" t="s">
        <v>977</v>
      </c>
      <c r="C457" s="320"/>
      <c r="D457" s="332"/>
      <c r="E457" s="333">
        <v>3</v>
      </c>
      <c r="F457" s="333"/>
      <c r="G457" s="333"/>
      <c r="H457" s="333"/>
      <c r="I457" s="333">
        <v>1</v>
      </c>
      <c r="J457" s="333"/>
      <c r="K457" s="333">
        <v>2</v>
      </c>
      <c r="L457" s="333"/>
      <c r="M457" s="333"/>
      <c r="N457" s="333">
        <v>1</v>
      </c>
      <c r="O457" s="333">
        <v>1</v>
      </c>
      <c r="P457" s="333">
        <v>1</v>
      </c>
      <c r="Q457" s="333"/>
      <c r="R457" s="333"/>
      <c r="S457" s="333">
        <v>1</v>
      </c>
      <c r="T457" s="333">
        <v>1</v>
      </c>
      <c r="U457" s="333">
        <v>1</v>
      </c>
      <c r="V457" s="333"/>
      <c r="W457" s="333">
        <v>1</v>
      </c>
      <c r="X457" s="333"/>
      <c r="Y457" s="333">
        <v>1</v>
      </c>
      <c r="Z457" s="333">
        <v>1</v>
      </c>
      <c r="AA457" s="333">
        <v>2</v>
      </c>
      <c r="AB457" s="333"/>
      <c r="AC457" s="333"/>
      <c r="AD457" s="333">
        <v>2</v>
      </c>
      <c r="AE457" s="333">
        <v>2</v>
      </c>
      <c r="AF457" s="333">
        <v>5</v>
      </c>
      <c r="AG457" s="333">
        <v>4</v>
      </c>
      <c r="AH457" s="333">
        <v>3</v>
      </c>
      <c r="AI457" s="333">
        <v>3</v>
      </c>
      <c r="AJ457" s="333">
        <v>3</v>
      </c>
      <c r="AK457" s="333">
        <v>4</v>
      </c>
      <c r="AL457" s="333">
        <v>1</v>
      </c>
      <c r="AM457" s="333">
        <v>3</v>
      </c>
      <c r="AN457" s="333">
        <v>1</v>
      </c>
      <c r="AO457" s="333">
        <v>4</v>
      </c>
      <c r="AP457" s="333">
        <v>2</v>
      </c>
      <c r="AQ457" s="333">
        <v>1</v>
      </c>
      <c r="AR457" s="333"/>
      <c r="AS457" s="333"/>
      <c r="AT457" s="333"/>
      <c r="AU457" s="333"/>
      <c r="AV457" s="333">
        <v>1</v>
      </c>
      <c r="AW457" s="333">
        <v>2</v>
      </c>
      <c r="AX457" s="333">
        <v>1</v>
      </c>
      <c r="AY457" s="333"/>
      <c r="AZ457" s="334">
        <v>59</v>
      </c>
    </row>
    <row r="458" spans="1:52">
      <c r="A458" s="315"/>
      <c r="B458" s="305" t="s">
        <v>185</v>
      </c>
      <c r="C458" s="305" t="s">
        <v>975</v>
      </c>
      <c r="D458" s="326"/>
      <c r="E458" s="327"/>
      <c r="F458" s="327"/>
      <c r="G458" s="327"/>
      <c r="H458" s="327"/>
      <c r="I458" s="327"/>
      <c r="J458" s="327"/>
      <c r="K458" s="327"/>
      <c r="L458" s="327"/>
      <c r="M458" s="327"/>
      <c r="N458" s="327"/>
      <c r="O458" s="327"/>
      <c r="P458" s="327"/>
      <c r="Q458" s="327"/>
      <c r="R458" s="327"/>
      <c r="S458" s="327"/>
      <c r="T458" s="327"/>
      <c r="U458" s="327"/>
      <c r="V458" s="327"/>
      <c r="W458" s="327"/>
      <c r="X458" s="327"/>
      <c r="Y458" s="327"/>
      <c r="Z458" s="327"/>
      <c r="AA458" s="327"/>
      <c r="AB458" s="327"/>
      <c r="AC458" s="327"/>
      <c r="AD458" s="327"/>
      <c r="AE458" s="327"/>
      <c r="AF458" s="327"/>
      <c r="AG458" s="327"/>
      <c r="AH458" s="327"/>
      <c r="AI458" s="327"/>
      <c r="AJ458" s="327"/>
      <c r="AK458" s="327"/>
      <c r="AL458" s="327"/>
      <c r="AM458" s="327"/>
      <c r="AN458" s="327"/>
      <c r="AO458" s="327"/>
      <c r="AP458" s="327"/>
      <c r="AQ458" s="327"/>
      <c r="AR458" s="327"/>
      <c r="AS458" s="327"/>
      <c r="AT458" s="327"/>
      <c r="AU458" s="327"/>
      <c r="AV458" s="327"/>
      <c r="AW458" s="327">
        <v>1</v>
      </c>
      <c r="AX458" s="327"/>
      <c r="AY458" s="327"/>
      <c r="AZ458" s="328">
        <v>1</v>
      </c>
    </row>
    <row r="459" spans="1:52">
      <c r="A459" s="315"/>
      <c r="B459" s="315"/>
      <c r="C459" s="318" t="s">
        <v>491</v>
      </c>
      <c r="D459" s="329"/>
      <c r="E459" s="330"/>
      <c r="F459" s="330"/>
      <c r="G459" s="330"/>
      <c r="H459" s="330"/>
      <c r="I459" s="330"/>
      <c r="J459" s="330"/>
      <c r="K459" s="330"/>
      <c r="L459" s="330"/>
      <c r="M459" s="330"/>
      <c r="N459" s="330"/>
      <c r="O459" s="330"/>
      <c r="P459" s="330"/>
      <c r="Q459" s="330"/>
      <c r="R459" s="330"/>
      <c r="S459" s="330"/>
      <c r="T459" s="330"/>
      <c r="U459" s="330"/>
      <c r="V459" s="330"/>
      <c r="W459" s="330">
        <v>1</v>
      </c>
      <c r="X459" s="330"/>
      <c r="Y459" s="330"/>
      <c r="Z459" s="330"/>
      <c r="AA459" s="330"/>
      <c r="AB459" s="330"/>
      <c r="AC459" s="330"/>
      <c r="AD459" s="330"/>
      <c r="AE459" s="330"/>
      <c r="AF459" s="330"/>
      <c r="AG459" s="330"/>
      <c r="AH459" s="330"/>
      <c r="AI459" s="330"/>
      <c r="AJ459" s="330"/>
      <c r="AK459" s="330"/>
      <c r="AL459" s="330"/>
      <c r="AM459" s="330"/>
      <c r="AN459" s="330"/>
      <c r="AO459" s="330"/>
      <c r="AP459" s="330"/>
      <c r="AQ459" s="330"/>
      <c r="AR459" s="330"/>
      <c r="AS459" s="330"/>
      <c r="AT459" s="330"/>
      <c r="AU459" s="330"/>
      <c r="AV459" s="330"/>
      <c r="AW459" s="330"/>
      <c r="AX459" s="330"/>
      <c r="AY459" s="330"/>
      <c r="AZ459" s="331">
        <v>1</v>
      </c>
    </row>
    <row r="460" spans="1:52">
      <c r="A460" s="315"/>
      <c r="B460" s="315"/>
      <c r="C460" s="318" t="s">
        <v>452</v>
      </c>
      <c r="D460" s="329"/>
      <c r="E460" s="330"/>
      <c r="F460" s="330"/>
      <c r="G460" s="330"/>
      <c r="H460" s="330"/>
      <c r="I460" s="330"/>
      <c r="J460" s="330"/>
      <c r="K460" s="330"/>
      <c r="L460" s="330"/>
      <c r="M460" s="330"/>
      <c r="N460" s="330"/>
      <c r="O460" s="330"/>
      <c r="P460" s="330"/>
      <c r="Q460" s="330"/>
      <c r="R460" s="330"/>
      <c r="S460" s="330"/>
      <c r="T460" s="330">
        <v>2</v>
      </c>
      <c r="U460" s="330"/>
      <c r="V460" s="330"/>
      <c r="W460" s="330"/>
      <c r="X460" s="330"/>
      <c r="Y460" s="330"/>
      <c r="Z460" s="330"/>
      <c r="AA460" s="330"/>
      <c r="AB460" s="330"/>
      <c r="AC460" s="330"/>
      <c r="AD460" s="330"/>
      <c r="AE460" s="330"/>
      <c r="AF460" s="330"/>
      <c r="AG460" s="330"/>
      <c r="AH460" s="330"/>
      <c r="AI460" s="330"/>
      <c r="AJ460" s="330"/>
      <c r="AK460" s="330"/>
      <c r="AL460" s="330"/>
      <c r="AM460" s="330"/>
      <c r="AN460" s="330"/>
      <c r="AO460" s="330"/>
      <c r="AP460" s="330"/>
      <c r="AQ460" s="330"/>
      <c r="AR460" s="330"/>
      <c r="AS460" s="330"/>
      <c r="AT460" s="330"/>
      <c r="AU460" s="330"/>
      <c r="AV460" s="330"/>
      <c r="AW460" s="330"/>
      <c r="AX460" s="330"/>
      <c r="AY460" s="330"/>
      <c r="AZ460" s="331">
        <v>2</v>
      </c>
    </row>
    <row r="461" spans="1:52">
      <c r="A461" s="315"/>
      <c r="B461" s="315"/>
      <c r="C461" s="318" t="s">
        <v>379</v>
      </c>
      <c r="D461" s="329"/>
      <c r="E461" s="330"/>
      <c r="F461" s="330"/>
      <c r="G461" s="330">
        <v>1</v>
      </c>
      <c r="H461" s="330"/>
      <c r="I461" s="330"/>
      <c r="J461" s="330"/>
      <c r="K461" s="330"/>
      <c r="L461" s="330"/>
      <c r="M461" s="330"/>
      <c r="N461" s="330"/>
      <c r="O461" s="330"/>
      <c r="P461" s="330"/>
      <c r="Q461" s="330"/>
      <c r="R461" s="330"/>
      <c r="S461" s="330"/>
      <c r="T461" s="330"/>
      <c r="U461" s="330"/>
      <c r="V461" s="330"/>
      <c r="W461" s="330"/>
      <c r="X461" s="330"/>
      <c r="Y461" s="330"/>
      <c r="Z461" s="330"/>
      <c r="AA461" s="330"/>
      <c r="AB461" s="330"/>
      <c r="AC461" s="330"/>
      <c r="AD461" s="330"/>
      <c r="AE461" s="330"/>
      <c r="AF461" s="330"/>
      <c r="AG461" s="330"/>
      <c r="AH461" s="330"/>
      <c r="AI461" s="330"/>
      <c r="AJ461" s="330"/>
      <c r="AK461" s="330"/>
      <c r="AL461" s="330"/>
      <c r="AM461" s="330">
        <v>1</v>
      </c>
      <c r="AN461" s="330"/>
      <c r="AO461" s="330"/>
      <c r="AP461" s="330"/>
      <c r="AQ461" s="330"/>
      <c r="AR461" s="330"/>
      <c r="AS461" s="330"/>
      <c r="AT461" s="330"/>
      <c r="AU461" s="330"/>
      <c r="AV461" s="330"/>
      <c r="AW461" s="330"/>
      <c r="AX461" s="330"/>
      <c r="AY461" s="330"/>
      <c r="AZ461" s="331">
        <v>2</v>
      </c>
    </row>
    <row r="462" spans="1:52">
      <c r="A462" s="315"/>
      <c r="B462" s="315"/>
      <c r="C462" s="318" t="s">
        <v>706</v>
      </c>
      <c r="D462" s="329"/>
      <c r="E462" s="330"/>
      <c r="F462" s="330"/>
      <c r="G462" s="330"/>
      <c r="H462" s="330"/>
      <c r="I462" s="330"/>
      <c r="J462" s="330"/>
      <c r="K462" s="330"/>
      <c r="L462" s="330"/>
      <c r="M462" s="330"/>
      <c r="N462" s="330"/>
      <c r="O462" s="330"/>
      <c r="P462" s="330"/>
      <c r="Q462" s="330"/>
      <c r="R462" s="330"/>
      <c r="S462" s="330"/>
      <c r="T462" s="330"/>
      <c r="U462" s="330"/>
      <c r="V462" s="330"/>
      <c r="W462" s="330"/>
      <c r="X462" s="330"/>
      <c r="Y462" s="330"/>
      <c r="Z462" s="330"/>
      <c r="AA462" s="330"/>
      <c r="AB462" s="330"/>
      <c r="AC462" s="330"/>
      <c r="AD462" s="330"/>
      <c r="AE462" s="330"/>
      <c r="AF462" s="330"/>
      <c r="AG462" s="330"/>
      <c r="AH462" s="330"/>
      <c r="AI462" s="330"/>
      <c r="AJ462" s="330"/>
      <c r="AK462" s="330">
        <v>1</v>
      </c>
      <c r="AL462" s="330"/>
      <c r="AM462" s="330">
        <v>1</v>
      </c>
      <c r="AN462" s="330"/>
      <c r="AO462" s="330"/>
      <c r="AP462" s="330"/>
      <c r="AQ462" s="330"/>
      <c r="AR462" s="330"/>
      <c r="AS462" s="330"/>
      <c r="AT462" s="330"/>
      <c r="AU462" s="330"/>
      <c r="AV462" s="330"/>
      <c r="AW462" s="330"/>
      <c r="AX462" s="330"/>
      <c r="AY462" s="330"/>
      <c r="AZ462" s="331">
        <v>2</v>
      </c>
    </row>
    <row r="463" spans="1:52">
      <c r="A463" s="315"/>
      <c r="B463" s="315"/>
      <c r="C463" s="318" t="s">
        <v>466</v>
      </c>
      <c r="D463" s="329"/>
      <c r="E463" s="330"/>
      <c r="F463" s="330"/>
      <c r="G463" s="330"/>
      <c r="H463" s="330"/>
      <c r="I463" s="330"/>
      <c r="J463" s="330"/>
      <c r="K463" s="330"/>
      <c r="L463" s="330"/>
      <c r="M463" s="330"/>
      <c r="N463" s="330"/>
      <c r="O463" s="330"/>
      <c r="P463" s="330"/>
      <c r="Q463" s="330"/>
      <c r="R463" s="330"/>
      <c r="S463" s="330"/>
      <c r="T463" s="330"/>
      <c r="U463" s="330">
        <v>1</v>
      </c>
      <c r="V463" s="330"/>
      <c r="W463" s="330"/>
      <c r="X463" s="330">
        <v>1</v>
      </c>
      <c r="Y463" s="330">
        <v>1</v>
      </c>
      <c r="Z463" s="330">
        <v>1</v>
      </c>
      <c r="AA463" s="330"/>
      <c r="AB463" s="330"/>
      <c r="AC463" s="330"/>
      <c r="AD463" s="330"/>
      <c r="AE463" s="330">
        <v>1</v>
      </c>
      <c r="AF463" s="330"/>
      <c r="AG463" s="330">
        <v>2</v>
      </c>
      <c r="AH463" s="330"/>
      <c r="AI463" s="330"/>
      <c r="AJ463" s="330"/>
      <c r="AK463" s="330"/>
      <c r="AL463" s="330"/>
      <c r="AM463" s="330">
        <v>1</v>
      </c>
      <c r="AN463" s="330"/>
      <c r="AO463" s="330"/>
      <c r="AP463" s="330"/>
      <c r="AQ463" s="330"/>
      <c r="AR463" s="330"/>
      <c r="AS463" s="330">
        <v>1</v>
      </c>
      <c r="AT463" s="330"/>
      <c r="AU463" s="330"/>
      <c r="AV463" s="330"/>
      <c r="AW463" s="330"/>
      <c r="AX463" s="330"/>
      <c r="AY463" s="330"/>
      <c r="AZ463" s="331">
        <v>9</v>
      </c>
    </row>
    <row r="464" spans="1:52">
      <c r="A464" s="315"/>
      <c r="B464" s="315"/>
      <c r="C464" s="318" t="s">
        <v>439</v>
      </c>
      <c r="D464" s="329"/>
      <c r="E464" s="330"/>
      <c r="F464" s="330"/>
      <c r="G464" s="330"/>
      <c r="H464" s="330"/>
      <c r="I464" s="330"/>
      <c r="J464" s="330"/>
      <c r="K464" s="330"/>
      <c r="L464" s="330"/>
      <c r="M464" s="330"/>
      <c r="N464" s="330"/>
      <c r="O464" s="330"/>
      <c r="P464" s="330"/>
      <c r="Q464" s="330"/>
      <c r="R464" s="330">
        <v>1</v>
      </c>
      <c r="S464" s="330"/>
      <c r="T464" s="330"/>
      <c r="U464" s="330"/>
      <c r="V464" s="330"/>
      <c r="W464" s="330"/>
      <c r="X464" s="330"/>
      <c r="Y464" s="330"/>
      <c r="Z464" s="330"/>
      <c r="AA464" s="330"/>
      <c r="AB464" s="330"/>
      <c r="AC464" s="330"/>
      <c r="AD464" s="330"/>
      <c r="AE464" s="330"/>
      <c r="AF464" s="330"/>
      <c r="AG464" s="330"/>
      <c r="AH464" s="330"/>
      <c r="AI464" s="330"/>
      <c r="AJ464" s="330"/>
      <c r="AK464" s="330"/>
      <c r="AL464" s="330"/>
      <c r="AM464" s="330"/>
      <c r="AN464" s="330"/>
      <c r="AO464" s="330"/>
      <c r="AP464" s="330"/>
      <c r="AQ464" s="330"/>
      <c r="AR464" s="330"/>
      <c r="AS464" s="330"/>
      <c r="AT464" s="330"/>
      <c r="AU464" s="330"/>
      <c r="AV464" s="330"/>
      <c r="AW464" s="330"/>
      <c r="AX464" s="330"/>
      <c r="AY464" s="330"/>
      <c r="AZ464" s="331">
        <v>1</v>
      </c>
    </row>
    <row r="465" spans="1:52">
      <c r="A465" s="315"/>
      <c r="B465" s="315"/>
      <c r="C465" s="318" t="s">
        <v>591</v>
      </c>
      <c r="D465" s="329"/>
      <c r="E465" s="330"/>
      <c r="F465" s="330"/>
      <c r="G465" s="330"/>
      <c r="H465" s="330"/>
      <c r="I465" s="330"/>
      <c r="J465" s="330"/>
      <c r="K465" s="330"/>
      <c r="L465" s="330"/>
      <c r="M465" s="330"/>
      <c r="N465" s="330"/>
      <c r="O465" s="330"/>
      <c r="P465" s="330"/>
      <c r="Q465" s="330"/>
      <c r="R465" s="330"/>
      <c r="S465" s="330"/>
      <c r="T465" s="330"/>
      <c r="U465" s="330"/>
      <c r="V465" s="330"/>
      <c r="W465" s="330"/>
      <c r="X465" s="330"/>
      <c r="Y465" s="330"/>
      <c r="Z465" s="330"/>
      <c r="AA465" s="330"/>
      <c r="AB465" s="330"/>
      <c r="AC465" s="330"/>
      <c r="AD465" s="330"/>
      <c r="AE465" s="330">
        <v>1</v>
      </c>
      <c r="AF465" s="330"/>
      <c r="AG465" s="330"/>
      <c r="AH465" s="330"/>
      <c r="AI465" s="330"/>
      <c r="AJ465" s="330"/>
      <c r="AK465" s="330"/>
      <c r="AL465" s="330"/>
      <c r="AM465" s="330"/>
      <c r="AN465" s="330"/>
      <c r="AO465" s="330"/>
      <c r="AP465" s="330"/>
      <c r="AQ465" s="330"/>
      <c r="AR465" s="330"/>
      <c r="AS465" s="330"/>
      <c r="AT465" s="330"/>
      <c r="AU465" s="330"/>
      <c r="AV465" s="330"/>
      <c r="AW465" s="330"/>
      <c r="AX465" s="330"/>
      <c r="AY465" s="330"/>
      <c r="AZ465" s="331">
        <v>1</v>
      </c>
    </row>
    <row r="466" spans="1:52">
      <c r="A466" s="315"/>
      <c r="B466" s="315"/>
      <c r="C466" s="318" t="s">
        <v>185</v>
      </c>
      <c r="D466" s="329"/>
      <c r="E466" s="330"/>
      <c r="F466" s="330"/>
      <c r="G466" s="330"/>
      <c r="H466" s="330"/>
      <c r="I466" s="330"/>
      <c r="J466" s="330"/>
      <c r="K466" s="330"/>
      <c r="L466" s="330"/>
      <c r="M466" s="330"/>
      <c r="N466" s="330"/>
      <c r="O466" s="330"/>
      <c r="P466" s="330"/>
      <c r="Q466" s="330"/>
      <c r="R466" s="330"/>
      <c r="S466" s="330"/>
      <c r="T466" s="330"/>
      <c r="U466" s="330"/>
      <c r="V466" s="330"/>
      <c r="W466" s="330"/>
      <c r="X466" s="330"/>
      <c r="Y466" s="330"/>
      <c r="Z466" s="330"/>
      <c r="AA466" s="330"/>
      <c r="AB466" s="330"/>
      <c r="AC466" s="330"/>
      <c r="AD466" s="330"/>
      <c r="AE466" s="330"/>
      <c r="AF466" s="330"/>
      <c r="AG466" s="330"/>
      <c r="AH466" s="330"/>
      <c r="AI466" s="330"/>
      <c r="AJ466" s="330"/>
      <c r="AK466" s="330">
        <v>3</v>
      </c>
      <c r="AL466" s="330"/>
      <c r="AM466" s="330">
        <v>2</v>
      </c>
      <c r="AN466" s="330"/>
      <c r="AO466" s="330"/>
      <c r="AP466" s="330"/>
      <c r="AQ466" s="330"/>
      <c r="AR466" s="330"/>
      <c r="AS466" s="330"/>
      <c r="AT466" s="330">
        <v>2</v>
      </c>
      <c r="AU466" s="330"/>
      <c r="AV466" s="330"/>
      <c r="AW466" s="330"/>
      <c r="AX466" s="330"/>
      <c r="AY466" s="330"/>
      <c r="AZ466" s="331">
        <v>7</v>
      </c>
    </row>
    <row r="467" spans="1:52">
      <c r="A467" s="315"/>
      <c r="B467" s="315"/>
      <c r="C467" s="318" t="s">
        <v>710</v>
      </c>
      <c r="D467" s="329"/>
      <c r="E467" s="330"/>
      <c r="F467" s="330"/>
      <c r="G467" s="330"/>
      <c r="H467" s="330"/>
      <c r="I467" s="330"/>
      <c r="J467" s="330"/>
      <c r="K467" s="330"/>
      <c r="L467" s="330"/>
      <c r="M467" s="330"/>
      <c r="N467" s="330"/>
      <c r="O467" s="330"/>
      <c r="P467" s="330"/>
      <c r="Q467" s="330"/>
      <c r="R467" s="330"/>
      <c r="S467" s="330"/>
      <c r="T467" s="330"/>
      <c r="U467" s="330"/>
      <c r="V467" s="330"/>
      <c r="W467" s="330"/>
      <c r="X467" s="330"/>
      <c r="Y467" s="330"/>
      <c r="Z467" s="330"/>
      <c r="AA467" s="330"/>
      <c r="AB467" s="330"/>
      <c r="AC467" s="330"/>
      <c r="AD467" s="330"/>
      <c r="AE467" s="330"/>
      <c r="AF467" s="330"/>
      <c r="AG467" s="330"/>
      <c r="AH467" s="330"/>
      <c r="AI467" s="330"/>
      <c r="AJ467" s="330"/>
      <c r="AK467" s="330">
        <v>2</v>
      </c>
      <c r="AL467" s="330"/>
      <c r="AM467" s="330"/>
      <c r="AN467" s="330"/>
      <c r="AO467" s="330"/>
      <c r="AP467" s="330"/>
      <c r="AQ467" s="330">
        <v>1</v>
      </c>
      <c r="AR467" s="330"/>
      <c r="AS467" s="330"/>
      <c r="AT467" s="330"/>
      <c r="AU467" s="330"/>
      <c r="AV467" s="330"/>
      <c r="AW467" s="330"/>
      <c r="AX467" s="330"/>
      <c r="AY467" s="330"/>
      <c r="AZ467" s="331">
        <v>3</v>
      </c>
    </row>
    <row r="468" spans="1:52">
      <c r="A468" s="315"/>
      <c r="B468" s="315"/>
      <c r="C468" s="318" t="s">
        <v>724</v>
      </c>
      <c r="D468" s="329"/>
      <c r="E468" s="330"/>
      <c r="F468" s="330"/>
      <c r="G468" s="330"/>
      <c r="H468" s="330"/>
      <c r="I468" s="330"/>
      <c r="J468" s="330"/>
      <c r="K468" s="330"/>
      <c r="L468" s="330"/>
      <c r="M468" s="330"/>
      <c r="N468" s="330"/>
      <c r="O468" s="330"/>
      <c r="P468" s="330"/>
      <c r="Q468" s="330"/>
      <c r="R468" s="330"/>
      <c r="S468" s="330"/>
      <c r="T468" s="330"/>
      <c r="U468" s="330"/>
      <c r="V468" s="330"/>
      <c r="W468" s="330"/>
      <c r="X468" s="330"/>
      <c r="Y468" s="330"/>
      <c r="Z468" s="330"/>
      <c r="AA468" s="330"/>
      <c r="AB468" s="330"/>
      <c r="AC468" s="330"/>
      <c r="AD468" s="330"/>
      <c r="AE468" s="330"/>
      <c r="AF468" s="330"/>
      <c r="AG468" s="330"/>
      <c r="AH468" s="330"/>
      <c r="AI468" s="330"/>
      <c r="AJ468" s="330"/>
      <c r="AK468" s="330"/>
      <c r="AL468" s="330">
        <v>1</v>
      </c>
      <c r="AM468" s="330"/>
      <c r="AN468" s="330"/>
      <c r="AO468" s="330"/>
      <c r="AP468" s="330"/>
      <c r="AQ468" s="330"/>
      <c r="AR468" s="330"/>
      <c r="AS468" s="330"/>
      <c r="AT468" s="330"/>
      <c r="AU468" s="330"/>
      <c r="AV468" s="330"/>
      <c r="AW468" s="330"/>
      <c r="AX468" s="330"/>
      <c r="AY468" s="330"/>
      <c r="AZ468" s="331">
        <v>1</v>
      </c>
    </row>
    <row r="469" spans="1:52">
      <c r="A469" s="315"/>
      <c r="B469" s="315"/>
      <c r="C469" s="318" t="s">
        <v>370</v>
      </c>
      <c r="D469" s="329"/>
      <c r="E469" s="330"/>
      <c r="F469" s="330">
        <v>1</v>
      </c>
      <c r="G469" s="330"/>
      <c r="H469" s="330"/>
      <c r="I469" s="330"/>
      <c r="J469" s="330"/>
      <c r="K469" s="330">
        <v>2</v>
      </c>
      <c r="L469" s="330"/>
      <c r="M469" s="330"/>
      <c r="N469" s="330"/>
      <c r="O469" s="330"/>
      <c r="P469" s="330"/>
      <c r="Q469" s="330"/>
      <c r="R469" s="330"/>
      <c r="S469" s="330"/>
      <c r="T469" s="330"/>
      <c r="U469" s="330"/>
      <c r="V469" s="330"/>
      <c r="W469" s="330"/>
      <c r="X469" s="330"/>
      <c r="Y469" s="330"/>
      <c r="Z469" s="330"/>
      <c r="AA469" s="330"/>
      <c r="AB469" s="330"/>
      <c r="AC469" s="330"/>
      <c r="AD469" s="330"/>
      <c r="AE469" s="330"/>
      <c r="AF469" s="330"/>
      <c r="AG469" s="330"/>
      <c r="AH469" s="330">
        <v>1</v>
      </c>
      <c r="AI469" s="330"/>
      <c r="AJ469" s="330"/>
      <c r="AK469" s="330">
        <v>2</v>
      </c>
      <c r="AL469" s="330"/>
      <c r="AM469" s="330"/>
      <c r="AN469" s="330"/>
      <c r="AO469" s="330"/>
      <c r="AP469" s="330"/>
      <c r="AQ469" s="330"/>
      <c r="AR469" s="330"/>
      <c r="AS469" s="330"/>
      <c r="AT469" s="330"/>
      <c r="AU469" s="330"/>
      <c r="AV469" s="330"/>
      <c r="AW469" s="330"/>
      <c r="AX469" s="330"/>
      <c r="AY469" s="330"/>
      <c r="AZ469" s="331">
        <v>6</v>
      </c>
    </row>
    <row r="470" spans="1:52">
      <c r="A470" s="315"/>
      <c r="B470" s="315"/>
      <c r="C470" s="318" t="s">
        <v>436</v>
      </c>
      <c r="D470" s="329"/>
      <c r="E470" s="330"/>
      <c r="F470" s="330"/>
      <c r="G470" s="330"/>
      <c r="H470" s="330"/>
      <c r="I470" s="330"/>
      <c r="J470" s="330"/>
      <c r="K470" s="330"/>
      <c r="L470" s="330"/>
      <c r="M470" s="330"/>
      <c r="N470" s="330"/>
      <c r="O470" s="330"/>
      <c r="P470" s="330"/>
      <c r="Q470" s="330"/>
      <c r="R470" s="330">
        <v>1</v>
      </c>
      <c r="S470" s="330"/>
      <c r="T470" s="330">
        <v>1</v>
      </c>
      <c r="U470" s="330"/>
      <c r="V470" s="330">
        <v>1</v>
      </c>
      <c r="W470" s="330"/>
      <c r="X470" s="330"/>
      <c r="Y470" s="330"/>
      <c r="Z470" s="330"/>
      <c r="AA470" s="330"/>
      <c r="AB470" s="330"/>
      <c r="AC470" s="330"/>
      <c r="AD470" s="330"/>
      <c r="AE470" s="330"/>
      <c r="AF470" s="330">
        <v>1</v>
      </c>
      <c r="AG470" s="330"/>
      <c r="AH470" s="330">
        <v>1</v>
      </c>
      <c r="AI470" s="330"/>
      <c r="AJ470" s="330"/>
      <c r="AK470" s="330"/>
      <c r="AL470" s="330"/>
      <c r="AM470" s="330"/>
      <c r="AN470" s="330"/>
      <c r="AO470" s="330"/>
      <c r="AP470" s="330"/>
      <c r="AQ470" s="330"/>
      <c r="AR470" s="330"/>
      <c r="AS470" s="330"/>
      <c r="AT470" s="330"/>
      <c r="AU470" s="330"/>
      <c r="AV470" s="330"/>
      <c r="AW470" s="330"/>
      <c r="AX470" s="330"/>
      <c r="AY470" s="330"/>
      <c r="AZ470" s="331">
        <v>5</v>
      </c>
    </row>
    <row r="471" spans="1:52">
      <c r="A471" s="315"/>
      <c r="B471" s="315"/>
      <c r="C471" s="318" t="s">
        <v>656</v>
      </c>
      <c r="D471" s="329"/>
      <c r="E471" s="330"/>
      <c r="F471" s="330"/>
      <c r="G471" s="330"/>
      <c r="H471" s="330"/>
      <c r="I471" s="330"/>
      <c r="J471" s="330"/>
      <c r="K471" s="330"/>
      <c r="L471" s="330"/>
      <c r="M471" s="330"/>
      <c r="N471" s="330"/>
      <c r="O471" s="330"/>
      <c r="P471" s="330"/>
      <c r="Q471" s="330"/>
      <c r="R471" s="330"/>
      <c r="S471" s="330"/>
      <c r="T471" s="330"/>
      <c r="U471" s="330"/>
      <c r="V471" s="330"/>
      <c r="W471" s="330"/>
      <c r="X471" s="330"/>
      <c r="Y471" s="330"/>
      <c r="Z471" s="330"/>
      <c r="AA471" s="330"/>
      <c r="AB471" s="330"/>
      <c r="AC471" s="330"/>
      <c r="AD471" s="330"/>
      <c r="AE471" s="330"/>
      <c r="AF471" s="330"/>
      <c r="AG471" s="330"/>
      <c r="AH471" s="330">
        <v>1</v>
      </c>
      <c r="AI471" s="330"/>
      <c r="AJ471" s="330"/>
      <c r="AK471" s="330"/>
      <c r="AL471" s="330"/>
      <c r="AM471" s="330"/>
      <c r="AN471" s="330"/>
      <c r="AO471" s="330">
        <v>1</v>
      </c>
      <c r="AP471" s="330"/>
      <c r="AQ471" s="330"/>
      <c r="AR471" s="330"/>
      <c r="AS471" s="330"/>
      <c r="AT471" s="330"/>
      <c r="AU471" s="330"/>
      <c r="AV471" s="330"/>
      <c r="AW471" s="330"/>
      <c r="AX471" s="330"/>
      <c r="AY471" s="330"/>
      <c r="AZ471" s="331">
        <v>2</v>
      </c>
    </row>
    <row r="472" spans="1:52">
      <c r="A472" s="315"/>
      <c r="B472" s="315"/>
      <c r="C472" s="318" t="s">
        <v>551</v>
      </c>
      <c r="D472" s="329"/>
      <c r="E472" s="330"/>
      <c r="F472" s="330"/>
      <c r="G472" s="330"/>
      <c r="H472" s="330"/>
      <c r="I472" s="330"/>
      <c r="J472" s="330"/>
      <c r="K472" s="330"/>
      <c r="L472" s="330"/>
      <c r="M472" s="330"/>
      <c r="N472" s="330"/>
      <c r="O472" s="330"/>
      <c r="P472" s="330"/>
      <c r="Q472" s="330"/>
      <c r="R472" s="330"/>
      <c r="S472" s="330"/>
      <c r="T472" s="330"/>
      <c r="U472" s="330"/>
      <c r="V472" s="330"/>
      <c r="W472" s="330"/>
      <c r="X472" s="330"/>
      <c r="Y472" s="330"/>
      <c r="Z472" s="330"/>
      <c r="AA472" s="330"/>
      <c r="AB472" s="330"/>
      <c r="AC472" s="330">
        <v>1</v>
      </c>
      <c r="AD472" s="330"/>
      <c r="AE472" s="330"/>
      <c r="AF472" s="330"/>
      <c r="AG472" s="330"/>
      <c r="AH472" s="330"/>
      <c r="AI472" s="330"/>
      <c r="AJ472" s="330"/>
      <c r="AK472" s="330"/>
      <c r="AL472" s="330"/>
      <c r="AM472" s="330">
        <v>1</v>
      </c>
      <c r="AN472" s="330"/>
      <c r="AO472" s="330"/>
      <c r="AP472" s="330"/>
      <c r="AQ472" s="330"/>
      <c r="AR472" s="330">
        <v>1</v>
      </c>
      <c r="AS472" s="330"/>
      <c r="AT472" s="330"/>
      <c r="AU472" s="330"/>
      <c r="AV472" s="330"/>
      <c r="AW472" s="330"/>
      <c r="AX472" s="330"/>
      <c r="AY472" s="330"/>
      <c r="AZ472" s="331">
        <v>3</v>
      </c>
    </row>
    <row r="473" spans="1:52">
      <c r="A473" s="315"/>
      <c r="B473" s="319" t="s">
        <v>904</v>
      </c>
      <c r="C473" s="320"/>
      <c r="D473" s="332"/>
      <c r="E473" s="333"/>
      <c r="F473" s="333">
        <v>1</v>
      </c>
      <c r="G473" s="333">
        <v>1</v>
      </c>
      <c r="H473" s="333"/>
      <c r="I473" s="333"/>
      <c r="J473" s="333"/>
      <c r="K473" s="333">
        <v>2</v>
      </c>
      <c r="L473" s="333"/>
      <c r="M473" s="333"/>
      <c r="N473" s="333"/>
      <c r="O473" s="333"/>
      <c r="P473" s="333"/>
      <c r="Q473" s="333"/>
      <c r="R473" s="333">
        <v>2</v>
      </c>
      <c r="S473" s="333"/>
      <c r="T473" s="333">
        <v>3</v>
      </c>
      <c r="U473" s="333">
        <v>1</v>
      </c>
      <c r="V473" s="333">
        <v>1</v>
      </c>
      <c r="W473" s="333">
        <v>1</v>
      </c>
      <c r="X473" s="333">
        <v>1</v>
      </c>
      <c r="Y473" s="333">
        <v>1</v>
      </c>
      <c r="Z473" s="333">
        <v>1</v>
      </c>
      <c r="AA473" s="333"/>
      <c r="AB473" s="333"/>
      <c r="AC473" s="333">
        <v>1</v>
      </c>
      <c r="AD473" s="333"/>
      <c r="AE473" s="333">
        <v>2</v>
      </c>
      <c r="AF473" s="333">
        <v>1</v>
      </c>
      <c r="AG473" s="333">
        <v>2</v>
      </c>
      <c r="AH473" s="333">
        <v>3</v>
      </c>
      <c r="AI473" s="333"/>
      <c r="AJ473" s="333"/>
      <c r="AK473" s="333">
        <v>8</v>
      </c>
      <c r="AL473" s="333">
        <v>1</v>
      </c>
      <c r="AM473" s="333">
        <v>6</v>
      </c>
      <c r="AN473" s="333"/>
      <c r="AO473" s="333">
        <v>1</v>
      </c>
      <c r="AP473" s="333"/>
      <c r="AQ473" s="333">
        <v>1</v>
      </c>
      <c r="AR473" s="333">
        <v>1</v>
      </c>
      <c r="AS473" s="333">
        <v>1</v>
      </c>
      <c r="AT473" s="333">
        <v>2</v>
      </c>
      <c r="AU473" s="333"/>
      <c r="AV473" s="333"/>
      <c r="AW473" s="333">
        <v>1</v>
      </c>
      <c r="AX473" s="333"/>
      <c r="AY473" s="333"/>
      <c r="AZ473" s="334">
        <v>46</v>
      </c>
    </row>
    <row r="474" spans="1:52">
      <c r="A474" s="315"/>
      <c r="B474" s="305" t="s">
        <v>146</v>
      </c>
      <c r="C474" s="305" t="s">
        <v>411</v>
      </c>
      <c r="D474" s="326"/>
      <c r="E474" s="327"/>
      <c r="F474" s="327"/>
      <c r="G474" s="327"/>
      <c r="H474" s="327"/>
      <c r="I474" s="327"/>
      <c r="J474" s="327"/>
      <c r="K474" s="327"/>
      <c r="L474" s="327">
        <v>1</v>
      </c>
      <c r="M474" s="327"/>
      <c r="N474" s="327"/>
      <c r="O474" s="327"/>
      <c r="P474" s="327"/>
      <c r="Q474" s="327"/>
      <c r="R474" s="327"/>
      <c r="S474" s="327"/>
      <c r="T474" s="327"/>
      <c r="U474" s="327"/>
      <c r="V474" s="327"/>
      <c r="W474" s="327"/>
      <c r="X474" s="327"/>
      <c r="Y474" s="327">
        <v>1</v>
      </c>
      <c r="Z474" s="327"/>
      <c r="AA474" s="327"/>
      <c r="AB474" s="327"/>
      <c r="AC474" s="327"/>
      <c r="AD474" s="327">
        <v>1</v>
      </c>
      <c r="AE474" s="327"/>
      <c r="AF474" s="327">
        <v>1</v>
      </c>
      <c r="AG474" s="327"/>
      <c r="AH474" s="327"/>
      <c r="AI474" s="327"/>
      <c r="AJ474" s="327"/>
      <c r="AK474" s="327"/>
      <c r="AL474" s="327"/>
      <c r="AM474" s="327"/>
      <c r="AN474" s="327"/>
      <c r="AO474" s="327"/>
      <c r="AP474" s="327">
        <v>1</v>
      </c>
      <c r="AQ474" s="327"/>
      <c r="AR474" s="327"/>
      <c r="AS474" s="327"/>
      <c r="AT474" s="327"/>
      <c r="AU474" s="327"/>
      <c r="AV474" s="327"/>
      <c r="AW474" s="327"/>
      <c r="AX474" s="327"/>
      <c r="AY474" s="327"/>
      <c r="AZ474" s="328">
        <v>5</v>
      </c>
    </row>
    <row r="475" spans="1:52">
      <c r="A475" s="315"/>
      <c r="B475" s="315"/>
      <c r="C475" s="318" t="s">
        <v>364</v>
      </c>
      <c r="D475" s="329"/>
      <c r="E475" s="330"/>
      <c r="F475" s="330">
        <v>1</v>
      </c>
      <c r="G475" s="330"/>
      <c r="H475" s="330"/>
      <c r="I475" s="330"/>
      <c r="J475" s="330"/>
      <c r="K475" s="330"/>
      <c r="L475" s="330"/>
      <c r="M475" s="330"/>
      <c r="N475" s="330"/>
      <c r="O475" s="330"/>
      <c r="P475" s="330"/>
      <c r="Q475" s="330"/>
      <c r="R475" s="330"/>
      <c r="S475" s="330"/>
      <c r="T475" s="330"/>
      <c r="U475" s="330"/>
      <c r="V475" s="330"/>
      <c r="W475" s="330"/>
      <c r="X475" s="330"/>
      <c r="Y475" s="330"/>
      <c r="Z475" s="330"/>
      <c r="AA475" s="330">
        <v>1</v>
      </c>
      <c r="AB475" s="330"/>
      <c r="AC475" s="330"/>
      <c r="AD475" s="330"/>
      <c r="AE475" s="330"/>
      <c r="AF475" s="330"/>
      <c r="AG475" s="330"/>
      <c r="AH475" s="330"/>
      <c r="AI475" s="330"/>
      <c r="AJ475" s="330"/>
      <c r="AK475" s="330">
        <v>1</v>
      </c>
      <c r="AL475" s="330"/>
      <c r="AM475" s="330"/>
      <c r="AN475" s="330"/>
      <c r="AO475" s="330">
        <v>1</v>
      </c>
      <c r="AP475" s="330"/>
      <c r="AQ475" s="330"/>
      <c r="AR475" s="330"/>
      <c r="AS475" s="330"/>
      <c r="AT475" s="330"/>
      <c r="AU475" s="330"/>
      <c r="AV475" s="330"/>
      <c r="AW475" s="330"/>
      <c r="AX475" s="330"/>
      <c r="AY475" s="330"/>
      <c r="AZ475" s="331">
        <v>4</v>
      </c>
    </row>
    <row r="476" spans="1:52">
      <c r="A476" s="315"/>
      <c r="B476" s="315"/>
      <c r="C476" s="318" t="s">
        <v>363</v>
      </c>
      <c r="D476" s="329"/>
      <c r="E476" s="330"/>
      <c r="F476" s="330"/>
      <c r="G476" s="330">
        <v>1</v>
      </c>
      <c r="H476" s="330"/>
      <c r="I476" s="330"/>
      <c r="J476" s="330"/>
      <c r="K476" s="330"/>
      <c r="L476" s="330"/>
      <c r="M476" s="330"/>
      <c r="N476" s="330"/>
      <c r="O476" s="330"/>
      <c r="P476" s="330"/>
      <c r="Q476" s="330"/>
      <c r="R476" s="330"/>
      <c r="S476" s="330"/>
      <c r="T476" s="330"/>
      <c r="U476" s="330"/>
      <c r="V476" s="330"/>
      <c r="W476" s="330"/>
      <c r="X476" s="330"/>
      <c r="Y476" s="330"/>
      <c r="Z476" s="330"/>
      <c r="AA476" s="330"/>
      <c r="AB476" s="330"/>
      <c r="AC476" s="330"/>
      <c r="AD476" s="330"/>
      <c r="AE476" s="330"/>
      <c r="AF476" s="330"/>
      <c r="AG476" s="330"/>
      <c r="AH476" s="330"/>
      <c r="AI476" s="330"/>
      <c r="AJ476" s="330"/>
      <c r="AK476" s="330"/>
      <c r="AL476" s="330"/>
      <c r="AM476" s="330">
        <v>1</v>
      </c>
      <c r="AN476" s="330"/>
      <c r="AO476" s="330"/>
      <c r="AP476" s="330"/>
      <c r="AQ476" s="330"/>
      <c r="AR476" s="330"/>
      <c r="AS476" s="330"/>
      <c r="AT476" s="330"/>
      <c r="AU476" s="330"/>
      <c r="AV476" s="330"/>
      <c r="AW476" s="330"/>
      <c r="AX476" s="330"/>
      <c r="AY476" s="330"/>
      <c r="AZ476" s="331">
        <v>2</v>
      </c>
    </row>
    <row r="477" spans="1:52">
      <c r="A477" s="315"/>
      <c r="B477" s="315"/>
      <c r="C477" s="318" t="s">
        <v>214</v>
      </c>
      <c r="D477" s="329"/>
      <c r="E477" s="330"/>
      <c r="F477" s="330"/>
      <c r="G477" s="330">
        <v>1</v>
      </c>
      <c r="H477" s="330"/>
      <c r="I477" s="330"/>
      <c r="J477" s="330"/>
      <c r="K477" s="330"/>
      <c r="L477" s="330"/>
      <c r="M477" s="330"/>
      <c r="N477" s="330"/>
      <c r="O477" s="330"/>
      <c r="P477" s="330"/>
      <c r="Q477" s="330"/>
      <c r="R477" s="330"/>
      <c r="S477" s="330"/>
      <c r="T477" s="330"/>
      <c r="U477" s="330"/>
      <c r="V477" s="330"/>
      <c r="W477" s="330"/>
      <c r="X477" s="330"/>
      <c r="Y477" s="330"/>
      <c r="Z477" s="330"/>
      <c r="AA477" s="330"/>
      <c r="AB477" s="330"/>
      <c r="AC477" s="330"/>
      <c r="AD477" s="330"/>
      <c r="AE477" s="330"/>
      <c r="AF477" s="330"/>
      <c r="AG477" s="330"/>
      <c r="AH477" s="330"/>
      <c r="AI477" s="330"/>
      <c r="AJ477" s="330"/>
      <c r="AK477" s="330">
        <v>1</v>
      </c>
      <c r="AL477" s="330"/>
      <c r="AM477" s="330"/>
      <c r="AN477" s="330"/>
      <c r="AO477" s="330"/>
      <c r="AP477" s="330"/>
      <c r="AQ477" s="330"/>
      <c r="AR477" s="330"/>
      <c r="AS477" s="330"/>
      <c r="AT477" s="330"/>
      <c r="AU477" s="330"/>
      <c r="AV477" s="330"/>
      <c r="AW477" s="330"/>
      <c r="AX477" s="330"/>
      <c r="AY477" s="330"/>
      <c r="AZ477" s="331">
        <v>2</v>
      </c>
    </row>
    <row r="478" spans="1:52">
      <c r="A478" s="315"/>
      <c r="B478" s="315"/>
      <c r="C478" s="318" t="s">
        <v>336</v>
      </c>
      <c r="D478" s="329"/>
      <c r="E478" s="330"/>
      <c r="F478" s="330"/>
      <c r="G478" s="330"/>
      <c r="H478" s="330"/>
      <c r="I478" s="330"/>
      <c r="J478" s="330">
        <v>1</v>
      </c>
      <c r="K478" s="330"/>
      <c r="L478" s="330"/>
      <c r="M478" s="330"/>
      <c r="N478" s="330"/>
      <c r="O478" s="330"/>
      <c r="P478" s="330"/>
      <c r="Q478" s="330"/>
      <c r="R478" s="330"/>
      <c r="S478" s="330"/>
      <c r="T478" s="330"/>
      <c r="U478" s="330"/>
      <c r="V478" s="330"/>
      <c r="W478" s="330"/>
      <c r="X478" s="330"/>
      <c r="Y478" s="330"/>
      <c r="Z478" s="330"/>
      <c r="AA478" s="330"/>
      <c r="AB478" s="330"/>
      <c r="AC478" s="330"/>
      <c r="AD478" s="330"/>
      <c r="AE478" s="330"/>
      <c r="AF478" s="330"/>
      <c r="AG478" s="330"/>
      <c r="AH478" s="330"/>
      <c r="AI478" s="330"/>
      <c r="AJ478" s="330"/>
      <c r="AK478" s="330"/>
      <c r="AL478" s="330"/>
      <c r="AM478" s="330"/>
      <c r="AN478" s="330">
        <v>1</v>
      </c>
      <c r="AO478" s="330"/>
      <c r="AP478" s="330"/>
      <c r="AQ478" s="330"/>
      <c r="AR478" s="330"/>
      <c r="AS478" s="330"/>
      <c r="AT478" s="330"/>
      <c r="AU478" s="330"/>
      <c r="AV478" s="330"/>
      <c r="AW478" s="330"/>
      <c r="AX478" s="330"/>
      <c r="AY478" s="330"/>
      <c r="AZ478" s="331">
        <v>2</v>
      </c>
    </row>
    <row r="479" spans="1:52">
      <c r="A479" s="315"/>
      <c r="B479" s="315"/>
      <c r="C479" s="318" t="s">
        <v>575</v>
      </c>
      <c r="D479" s="329"/>
      <c r="E479" s="330"/>
      <c r="F479" s="330"/>
      <c r="G479" s="330"/>
      <c r="H479" s="330"/>
      <c r="I479" s="330"/>
      <c r="J479" s="330"/>
      <c r="K479" s="330"/>
      <c r="L479" s="330"/>
      <c r="M479" s="330"/>
      <c r="N479" s="330"/>
      <c r="O479" s="330"/>
      <c r="P479" s="330"/>
      <c r="Q479" s="330"/>
      <c r="R479" s="330"/>
      <c r="S479" s="330"/>
      <c r="T479" s="330"/>
      <c r="U479" s="330"/>
      <c r="V479" s="330"/>
      <c r="W479" s="330"/>
      <c r="X479" s="330"/>
      <c r="Y479" s="330"/>
      <c r="Z479" s="330"/>
      <c r="AA479" s="330"/>
      <c r="AB479" s="330"/>
      <c r="AC479" s="330"/>
      <c r="AD479" s="330">
        <v>1</v>
      </c>
      <c r="AE479" s="330">
        <v>1</v>
      </c>
      <c r="AF479" s="330"/>
      <c r="AG479" s="330"/>
      <c r="AH479" s="330"/>
      <c r="AI479" s="330"/>
      <c r="AJ479" s="330">
        <v>1</v>
      </c>
      <c r="AK479" s="330"/>
      <c r="AL479" s="330"/>
      <c r="AM479" s="330"/>
      <c r="AN479" s="330"/>
      <c r="AO479" s="330"/>
      <c r="AP479" s="330">
        <v>1</v>
      </c>
      <c r="AQ479" s="330"/>
      <c r="AR479" s="330"/>
      <c r="AS479" s="330"/>
      <c r="AT479" s="330"/>
      <c r="AU479" s="330"/>
      <c r="AV479" s="330"/>
      <c r="AW479" s="330"/>
      <c r="AX479" s="330"/>
      <c r="AY479" s="330"/>
      <c r="AZ479" s="331">
        <v>4</v>
      </c>
    </row>
    <row r="480" spans="1:52">
      <c r="A480" s="315"/>
      <c r="B480" s="315"/>
      <c r="C480" s="318" t="s">
        <v>498</v>
      </c>
      <c r="D480" s="329"/>
      <c r="E480" s="330"/>
      <c r="F480" s="330"/>
      <c r="G480" s="330"/>
      <c r="H480" s="330"/>
      <c r="I480" s="330"/>
      <c r="J480" s="330"/>
      <c r="K480" s="330"/>
      <c r="L480" s="330"/>
      <c r="M480" s="330"/>
      <c r="N480" s="330"/>
      <c r="O480" s="330"/>
      <c r="P480" s="330"/>
      <c r="Q480" s="330"/>
      <c r="R480" s="330"/>
      <c r="S480" s="330"/>
      <c r="T480" s="330"/>
      <c r="U480" s="330"/>
      <c r="V480" s="330"/>
      <c r="W480" s="330"/>
      <c r="X480" s="330">
        <v>1</v>
      </c>
      <c r="Y480" s="330"/>
      <c r="Z480" s="330"/>
      <c r="AA480" s="330"/>
      <c r="AB480" s="330"/>
      <c r="AC480" s="330"/>
      <c r="AD480" s="330">
        <v>1</v>
      </c>
      <c r="AE480" s="330"/>
      <c r="AF480" s="330"/>
      <c r="AG480" s="330"/>
      <c r="AH480" s="330"/>
      <c r="AI480" s="330"/>
      <c r="AJ480" s="330"/>
      <c r="AK480" s="330"/>
      <c r="AL480" s="330"/>
      <c r="AM480" s="330"/>
      <c r="AN480" s="330"/>
      <c r="AO480" s="330"/>
      <c r="AP480" s="330"/>
      <c r="AQ480" s="330"/>
      <c r="AR480" s="330"/>
      <c r="AS480" s="330"/>
      <c r="AT480" s="330"/>
      <c r="AU480" s="330"/>
      <c r="AV480" s="330"/>
      <c r="AW480" s="330"/>
      <c r="AX480" s="330"/>
      <c r="AY480" s="330"/>
      <c r="AZ480" s="331">
        <v>2</v>
      </c>
    </row>
    <row r="481" spans="1:52">
      <c r="A481" s="315"/>
      <c r="B481" s="315"/>
      <c r="C481" s="318" t="s">
        <v>204</v>
      </c>
      <c r="D481" s="329"/>
      <c r="E481" s="330"/>
      <c r="F481" s="330"/>
      <c r="G481" s="330"/>
      <c r="H481" s="330"/>
      <c r="I481" s="330"/>
      <c r="J481" s="330"/>
      <c r="K481" s="330"/>
      <c r="L481" s="330"/>
      <c r="M481" s="330"/>
      <c r="N481" s="330"/>
      <c r="O481" s="330"/>
      <c r="P481" s="330"/>
      <c r="Q481" s="330"/>
      <c r="R481" s="330"/>
      <c r="S481" s="330"/>
      <c r="T481" s="330"/>
      <c r="U481" s="330"/>
      <c r="V481" s="330"/>
      <c r="W481" s="330"/>
      <c r="X481" s="330"/>
      <c r="Y481" s="330"/>
      <c r="Z481" s="330"/>
      <c r="AA481" s="330"/>
      <c r="AB481" s="330"/>
      <c r="AC481" s="330">
        <v>1</v>
      </c>
      <c r="AD481" s="330"/>
      <c r="AE481" s="330"/>
      <c r="AF481" s="330"/>
      <c r="AG481" s="330"/>
      <c r="AH481" s="330"/>
      <c r="AI481" s="330"/>
      <c r="AJ481" s="330"/>
      <c r="AK481" s="330"/>
      <c r="AL481" s="330"/>
      <c r="AM481" s="330"/>
      <c r="AN481" s="330"/>
      <c r="AO481" s="330"/>
      <c r="AP481" s="330"/>
      <c r="AQ481" s="330"/>
      <c r="AR481" s="330"/>
      <c r="AS481" s="330"/>
      <c r="AT481" s="330"/>
      <c r="AU481" s="330"/>
      <c r="AV481" s="330"/>
      <c r="AW481" s="330"/>
      <c r="AX481" s="330"/>
      <c r="AY481" s="330"/>
      <c r="AZ481" s="331">
        <v>1</v>
      </c>
    </row>
    <row r="482" spans="1:52">
      <c r="A482" s="315"/>
      <c r="B482" s="315"/>
      <c r="C482" s="318" t="s">
        <v>404</v>
      </c>
      <c r="D482" s="329"/>
      <c r="E482" s="330"/>
      <c r="F482" s="330"/>
      <c r="G482" s="330"/>
      <c r="H482" s="330"/>
      <c r="I482" s="330"/>
      <c r="J482" s="330"/>
      <c r="K482" s="330">
        <v>2</v>
      </c>
      <c r="L482" s="330">
        <v>1</v>
      </c>
      <c r="M482" s="330"/>
      <c r="N482" s="330"/>
      <c r="O482" s="330"/>
      <c r="P482" s="330"/>
      <c r="Q482" s="330"/>
      <c r="R482" s="330"/>
      <c r="S482" s="330"/>
      <c r="T482" s="330"/>
      <c r="U482" s="330"/>
      <c r="V482" s="330"/>
      <c r="W482" s="330"/>
      <c r="X482" s="330"/>
      <c r="Y482" s="330"/>
      <c r="Z482" s="330"/>
      <c r="AA482" s="330"/>
      <c r="AB482" s="330"/>
      <c r="AC482" s="330"/>
      <c r="AD482" s="330"/>
      <c r="AE482" s="330"/>
      <c r="AF482" s="330"/>
      <c r="AG482" s="330"/>
      <c r="AH482" s="330"/>
      <c r="AI482" s="330"/>
      <c r="AJ482" s="330"/>
      <c r="AK482" s="330"/>
      <c r="AL482" s="330"/>
      <c r="AM482" s="330"/>
      <c r="AN482" s="330"/>
      <c r="AO482" s="330"/>
      <c r="AP482" s="330"/>
      <c r="AQ482" s="330"/>
      <c r="AR482" s="330"/>
      <c r="AS482" s="330"/>
      <c r="AT482" s="330"/>
      <c r="AU482" s="330"/>
      <c r="AV482" s="330"/>
      <c r="AW482" s="330"/>
      <c r="AX482" s="330"/>
      <c r="AY482" s="330"/>
      <c r="AZ482" s="331">
        <v>3</v>
      </c>
    </row>
    <row r="483" spans="1:52">
      <c r="A483" s="315"/>
      <c r="B483" s="315"/>
      <c r="C483" s="318" t="s">
        <v>173</v>
      </c>
      <c r="D483" s="329"/>
      <c r="E483" s="330"/>
      <c r="F483" s="330"/>
      <c r="G483" s="330"/>
      <c r="H483" s="330"/>
      <c r="I483" s="330"/>
      <c r="J483" s="330"/>
      <c r="K483" s="330"/>
      <c r="L483" s="330"/>
      <c r="M483" s="330"/>
      <c r="N483" s="330"/>
      <c r="O483" s="330"/>
      <c r="P483" s="330"/>
      <c r="Q483" s="330"/>
      <c r="R483" s="330"/>
      <c r="S483" s="330"/>
      <c r="T483" s="330"/>
      <c r="U483" s="330"/>
      <c r="V483" s="330"/>
      <c r="W483" s="330"/>
      <c r="X483" s="330"/>
      <c r="Y483" s="330"/>
      <c r="Z483" s="330"/>
      <c r="AA483" s="330"/>
      <c r="AB483" s="330"/>
      <c r="AC483" s="330"/>
      <c r="AD483" s="330"/>
      <c r="AE483" s="330"/>
      <c r="AF483" s="330"/>
      <c r="AG483" s="330">
        <v>1</v>
      </c>
      <c r="AH483" s="330"/>
      <c r="AI483" s="330"/>
      <c r="AJ483" s="330"/>
      <c r="AK483" s="330"/>
      <c r="AL483" s="330"/>
      <c r="AM483" s="330"/>
      <c r="AN483" s="330"/>
      <c r="AO483" s="330"/>
      <c r="AP483" s="330"/>
      <c r="AQ483" s="330"/>
      <c r="AR483" s="330"/>
      <c r="AS483" s="330"/>
      <c r="AT483" s="330"/>
      <c r="AU483" s="330"/>
      <c r="AV483" s="330"/>
      <c r="AW483" s="330"/>
      <c r="AX483" s="330"/>
      <c r="AY483" s="330"/>
      <c r="AZ483" s="331">
        <v>1</v>
      </c>
    </row>
    <row r="484" spans="1:52">
      <c r="A484" s="315"/>
      <c r="B484" s="315"/>
      <c r="C484" s="318" t="s">
        <v>496</v>
      </c>
      <c r="D484" s="329"/>
      <c r="E484" s="330"/>
      <c r="F484" s="330"/>
      <c r="G484" s="330"/>
      <c r="H484" s="330"/>
      <c r="I484" s="330"/>
      <c r="J484" s="330"/>
      <c r="K484" s="330"/>
      <c r="L484" s="330"/>
      <c r="M484" s="330"/>
      <c r="N484" s="330"/>
      <c r="O484" s="330"/>
      <c r="P484" s="330"/>
      <c r="Q484" s="330"/>
      <c r="R484" s="330"/>
      <c r="S484" s="330"/>
      <c r="T484" s="330"/>
      <c r="U484" s="330"/>
      <c r="V484" s="330"/>
      <c r="W484" s="330"/>
      <c r="X484" s="330"/>
      <c r="Y484" s="330"/>
      <c r="Z484" s="330"/>
      <c r="AA484" s="330"/>
      <c r="AB484" s="330"/>
      <c r="AC484" s="330"/>
      <c r="AD484" s="330"/>
      <c r="AE484" s="330"/>
      <c r="AF484" s="330">
        <v>1</v>
      </c>
      <c r="AG484" s="330"/>
      <c r="AH484" s="330"/>
      <c r="AI484" s="330"/>
      <c r="AJ484" s="330"/>
      <c r="AK484" s="330"/>
      <c r="AL484" s="330"/>
      <c r="AM484" s="330"/>
      <c r="AN484" s="330"/>
      <c r="AO484" s="330"/>
      <c r="AP484" s="330"/>
      <c r="AQ484" s="330"/>
      <c r="AR484" s="330"/>
      <c r="AS484" s="330"/>
      <c r="AT484" s="330"/>
      <c r="AU484" s="330"/>
      <c r="AV484" s="330"/>
      <c r="AW484" s="330"/>
      <c r="AX484" s="330"/>
      <c r="AY484" s="330"/>
      <c r="AZ484" s="331">
        <v>1</v>
      </c>
    </row>
    <row r="485" spans="1:52">
      <c r="A485" s="315"/>
      <c r="B485" s="315"/>
      <c r="C485" s="318" t="s">
        <v>580</v>
      </c>
      <c r="D485" s="329"/>
      <c r="E485" s="330"/>
      <c r="F485" s="330"/>
      <c r="G485" s="330"/>
      <c r="H485" s="330"/>
      <c r="I485" s="330"/>
      <c r="J485" s="330"/>
      <c r="K485" s="330"/>
      <c r="L485" s="330"/>
      <c r="M485" s="330"/>
      <c r="N485" s="330"/>
      <c r="O485" s="330"/>
      <c r="P485" s="330"/>
      <c r="Q485" s="330"/>
      <c r="R485" s="330"/>
      <c r="S485" s="330"/>
      <c r="T485" s="330"/>
      <c r="U485" s="330"/>
      <c r="V485" s="330"/>
      <c r="W485" s="330"/>
      <c r="X485" s="330"/>
      <c r="Y485" s="330"/>
      <c r="Z485" s="330"/>
      <c r="AA485" s="330"/>
      <c r="AB485" s="330"/>
      <c r="AC485" s="330"/>
      <c r="AD485" s="330"/>
      <c r="AE485" s="330">
        <v>1</v>
      </c>
      <c r="AF485" s="330"/>
      <c r="AG485" s="330"/>
      <c r="AH485" s="330"/>
      <c r="AI485" s="330"/>
      <c r="AJ485" s="330"/>
      <c r="AK485" s="330">
        <v>1</v>
      </c>
      <c r="AL485" s="330"/>
      <c r="AM485" s="330"/>
      <c r="AN485" s="330"/>
      <c r="AO485" s="330"/>
      <c r="AP485" s="330"/>
      <c r="AQ485" s="330"/>
      <c r="AR485" s="330"/>
      <c r="AS485" s="330"/>
      <c r="AT485" s="330"/>
      <c r="AU485" s="330"/>
      <c r="AV485" s="330"/>
      <c r="AW485" s="330"/>
      <c r="AX485" s="330"/>
      <c r="AY485" s="330"/>
      <c r="AZ485" s="331">
        <v>2</v>
      </c>
    </row>
    <row r="486" spans="1:52">
      <c r="A486" s="315"/>
      <c r="B486" s="315"/>
      <c r="C486" s="318" t="s">
        <v>782</v>
      </c>
      <c r="D486" s="329"/>
      <c r="E486" s="330"/>
      <c r="F486" s="330"/>
      <c r="G486" s="330"/>
      <c r="H486" s="330"/>
      <c r="I486" s="330"/>
      <c r="J486" s="330"/>
      <c r="K486" s="330"/>
      <c r="L486" s="330"/>
      <c r="M486" s="330"/>
      <c r="N486" s="330"/>
      <c r="O486" s="330"/>
      <c r="P486" s="330"/>
      <c r="Q486" s="330"/>
      <c r="R486" s="330"/>
      <c r="S486" s="330"/>
      <c r="T486" s="330"/>
      <c r="U486" s="330"/>
      <c r="V486" s="330"/>
      <c r="W486" s="330"/>
      <c r="X486" s="330"/>
      <c r="Y486" s="330"/>
      <c r="Z486" s="330"/>
      <c r="AA486" s="330"/>
      <c r="AB486" s="330"/>
      <c r="AC486" s="330"/>
      <c r="AD486" s="330"/>
      <c r="AE486" s="330"/>
      <c r="AF486" s="330"/>
      <c r="AG486" s="330"/>
      <c r="AH486" s="330"/>
      <c r="AI486" s="330"/>
      <c r="AJ486" s="330"/>
      <c r="AK486" s="330"/>
      <c r="AL486" s="330"/>
      <c r="AM486" s="330"/>
      <c r="AN486" s="330"/>
      <c r="AO486" s="330"/>
      <c r="AP486" s="330">
        <v>1</v>
      </c>
      <c r="AQ486" s="330"/>
      <c r="AR486" s="330"/>
      <c r="AS486" s="330"/>
      <c r="AT486" s="330"/>
      <c r="AU486" s="330"/>
      <c r="AV486" s="330"/>
      <c r="AW486" s="330"/>
      <c r="AX486" s="330"/>
      <c r="AY486" s="330"/>
      <c r="AZ486" s="331">
        <v>1</v>
      </c>
    </row>
    <row r="487" spans="1:52">
      <c r="A487" s="315"/>
      <c r="B487" s="319" t="s">
        <v>963</v>
      </c>
      <c r="C487" s="320"/>
      <c r="D487" s="332"/>
      <c r="E487" s="333"/>
      <c r="F487" s="333">
        <v>1</v>
      </c>
      <c r="G487" s="333">
        <v>2</v>
      </c>
      <c r="H487" s="333"/>
      <c r="I487" s="333"/>
      <c r="J487" s="333">
        <v>1</v>
      </c>
      <c r="K487" s="333">
        <v>2</v>
      </c>
      <c r="L487" s="333">
        <v>2</v>
      </c>
      <c r="M487" s="333"/>
      <c r="N487" s="333"/>
      <c r="O487" s="333"/>
      <c r="P487" s="333"/>
      <c r="Q487" s="333"/>
      <c r="R487" s="333"/>
      <c r="S487" s="333"/>
      <c r="T487" s="333"/>
      <c r="U487" s="333"/>
      <c r="V487" s="333"/>
      <c r="W487" s="333"/>
      <c r="X487" s="333">
        <v>1</v>
      </c>
      <c r="Y487" s="333">
        <v>1</v>
      </c>
      <c r="Z487" s="333"/>
      <c r="AA487" s="333">
        <v>1</v>
      </c>
      <c r="AB487" s="333"/>
      <c r="AC487" s="333">
        <v>1</v>
      </c>
      <c r="AD487" s="333">
        <v>3</v>
      </c>
      <c r="AE487" s="333">
        <v>2</v>
      </c>
      <c r="AF487" s="333">
        <v>2</v>
      </c>
      <c r="AG487" s="333">
        <v>1</v>
      </c>
      <c r="AH487" s="333"/>
      <c r="AI487" s="333"/>
      <c r="AJ487" s="333">
        <v>1</v>
      </c>
      <c r="AK487" s="333">
        <v>3</v>
      </c>
      <c r="AL487" s="333"/>
      <c r="AM487" s="333">
        <v>1</v>
      </c>
      <c r="AN487" s="333">
        <v>1</v>
      </c>
      <c r="AO487" s="333">
        <v>1</v>
      </c>
      <c r="AP487" s="333">
        <v>3</v>
      </c>
      <c r="AQ487" s="333"/>
      <c r="AR487" s="333"/>
      <c r="AS487" s="333"/>
      <c r="AT487" s="333"/>
      <c r="AU487" s="333"/>
      <c r="AV487" s="333"/>
      <c r="AW487" s="333"/>
      <c r="AX487" s="333"/>
      <c r="AY487" s="333"/>
      <c r="AZ487" s="334">
        <v>30</v>
      </c>
    </row>
    <row r="488" spans="1:52">
      <c r="A488" s="315"/>
      <c r="B488" s="305" t="s">
        <v>229</v>
      </c>
      <c r="C488" s="305" t="s">
        <v>505</v>
      </c>
      <c r="D488" s="326"/>
      <c r="E488" s="327"/>
      <c r="F488" s="327"/>
      <c r="G488" s="327"/>
      <c r="H488" s="327"/>
      <c r="I488" s="327"/>
      <c r="J488" s="327"/>
      <c r="K488" s="327"/>
      <c r="L488" s="327"/>
      <c r="M488" s="327"/>
      <c r="N488" s="327"/>
      <c r="O488" s="327"/>
      <c r="P488" s="327"/>
      <c r="Q488" s="327"/>
      <c r="R488" s="327"/>
      <c r="S488" s="327"/>
      <c r="T488" s="327"/>
      <c r="U488" s="327"/>
      <c r="V488" s="327"/>
      <c r="W488" s="327"/>
      <c r="X488" s="327">
        <v>1</v>
      </c>
      <c r="Y488" s="327"/>
      <c r="Z488" s="327"/>
      <c r="AA488" s="327"/>
      <c r="AB488" s="327"/>
      <c r="AC488" s="327"/>
      <c r="AD488" s="327"/>
      <c r="AE488" s="327"/>
      <c r="AF488" s="327"/>
      <c r="AG488" s="327"/>
      <c r="AH488" s="327"/>
      <c r="AI488" s="327"/>
      <c r="AJ488" s="327"/>
      <c r="AK488" s="327"/>
      <c r="AL488" s="327"/>
      <c r="AM488" s="327"/>
      <c r="AN488" s="327"/>
      <c r="AO488" s="327"/>
      <c r="AP488" s="327"/>
      <c r="AQ488" s="327"/>
      <c r="AR488" s="327"/>
      <c r="AS488" s="327"/>
      <c r="AT488" s="327"/>
      <c r="AU488" s="327"/>
      <c r="AV488" s="327"/>
      <c r="AW488" s="327"/>
      <c r="AX488" s="327"/>
      <c r="AY488" s="327"/>
      <c r="AZ488" s="328">
        <v>1</v>
      </c>
    </row>
    <row r="489" spans="1:52">
      <c r="A489" s="315"/>
      <c r="B489" s="315"/>
      <c r="C489" s="318" t="s">
        <v>252</v>
      </c>
      <c r="D489" s="329"/>
      <c r="E489" s="330"/>
      <c r="F489" s="330"/>
      <c r="G489" s="330"/>
      <c r="H489" s="330"/>
      <c r="I489" s="330"/>
      <c r="J489" s="330"/>
      <c r="K489" s="330"/>
      <c r="L489" s="330">
        <v>1</v>
      </c>
      <c r="M489" s="330"/>
      <c r="N489" s="330"/>
      <c r="O489" s="330"/>
      <c r="P489" s="330"/>
      <c r="Q489" s="330"/>
      <c r="R489" s="330"/>
      <c r="S489" s="330"/>
      <c r="T489" s="330"/>
      <c r="U489" s="330"/>
      <c r="V489" s="330"/>
      <c r="W489" s="330"/>
      <c r="X489" s="330"/>
      <c r="Y489" s="330"/>
      <c r="Z489" s="330"/>
      <c r="AA489" s="330"/>
      <c r="AB489" s="330"/>
      <c r="AC489" s="330"/>
      <c r="AD489" s="330"/>
      <c r="AE489" s="330"/>
      <c r="AF489" s="330"/>
      <c r="AG489" s="330"/>
      <c r="AH489" s="330"/>
      <c r="AI489" s="330"/>
      <c r="AJ489" s="330"/>
      <c r="AK489" s="330"/>
      <c r="AL489" s="330"/>
      <c r="AM489" s="330"/>
      <c r="AN489" s="330"/>
      <c r="AO489" s="330"/>
      <c r="AP489" s="330"/>
      <c r="AQ489" s="330"/>
      <c r="AR489" s="330"/>
      <c r="AS489" s="330"/>
      <c r="AT489" s="330"/>
      <c r="AU489" s="330"/>
      <c r="AV489" s="330"/>
      <c r="AW489" s="330"/>
      <c r="AX489" s="330"/>
      <c r="AY489" s="330"/>
      <c r="AZ489" s="331">
        <v>1</v>
      </c>
    </row>
    <row r="490" spans="1:52">
      <c r="A490" s="315"/>
      <c r="B490" s="315"/>
      <c r="C490" s="318" t="s">
        <v>441</v>
      </c>
      <c r="D490" s="329"/>
      <c r="E490" s="330"/>
      <c r="F490" s="330"/>
      <c r="G490" s="330"/>
      <c r="H490" s="330"/>
      <c r="I490" s="330"/>
      <c r="J490" s="330"/>
      <c r="K490" s="330"/>
      <c r="L490" s="330"/>
      <c r="M490" s="330"/>
      <c r="N490" s="330"/>
      <c r="O490" s="330"/>
      <c r="P490" s="330"/>
      <c r="Q490" s="330"/>
      <c r="R490" s="330"/>
      <c r="S490" s="330">
        <v>1</v>
      </c>
      <c r="T490" s="330"/>
      <c r="U490" s="330"/>
      <c r="V490" s="330">
        <v>1</v>
      </c>
      <c r="W490" s="330"/>
      <c r="X490" s="330"/>
      <c r="Y490" s="330"/>
      <c r="Z490" s="330"/>
      <c r="AA490" s="330"/>
      <c r="AB490" s="330"/>
      <c r="AC490" s="330"/>
      <c r="AD490" s="330"/>
      <c r="AE490" s="330"/>
      <c r="AF490" s="330"/>
      <c r="AG490" s="330"/>
      <c r="AH490" s="330"/>
      <c r="AI490" s="330"/>
      <c r="AJ490" s="330"/>
      <c r="AK490" s="330"/>
      <c r="AL490" s="330"/>
      <c r="AM490" s="330"/>
      <c r="AN490" s="330"/>
      <c r="AO490" s="330"/>
      <c r="AP490" s="330"/>
      <c r="AQ490" s="330"/>
      <c r="AR490" s="330"/>
      <c r="AS490" s="330"/>
      <c r="AT490" s="330"/>
      <c r="AU490" s="330"/>
      <c r="AV490" s="330"/>
      <c r="AW490" s="330"/>
      <c r="AX490" s="330"/>
      <c r="AY490" s="330"/>
      <c r="AZ490" s="331">
        <v>2</v>
      </c>
    </row>
    <row r="491" spans="1:52">
      <c r="A491" s="315"/>
      <c r="B491" s="315"/>
      <c r="C491" s="318" t="s">
        <v>417</v>
      </c>
      <c r="D491" s="329"/>
      <c r="E491" s="330"/>
      <c r="F491" s="330"/>
      <c r="G491" s="330"/>
      <c r="H491" s="330"/>
      <c r="I491" s="330"/>
      <c r="J491" s="330"/>
      <c r="K491" s="330"/>
      <c r="L491" s="330"/>
      <c r="M491" s="330"/>
      <c r="N491" s="330">
        <v>1</v>
      </c>
      <c r="O491" s="330"/>
      <c r="P491" s="330"/>
      <c r="Q491" s="330"/>
      <c r="R491" s="330"/>
      <c r="S491" s="330"/>
      <c r="T491" s="330"/>
      <c r="U491" s="330"/>
      <c r="V491" s="330"/>
      <c r="W491" s="330"/>
      <c r="X491" s="330"/>
      <c r="Y491" s="330"/>
      <c r="Z491" s="330"/>
      <c r="AA491" s="330"/>
      <c r="AB491" s="330"/>
      <c r="AC491" s="330"/>
      <c r="AD491" s="330"/>
      <c r="AE491" s="330"/>
      <c r="AF491" s="330"/>
      <c r="AG491" s="330"/>
      <c r="AH491" s="330"/>
      <c r="AI491" s="330"/>
      <c r="AJ491" s="330"/>
      <c r="AK491" s="330"/>
      <c r="AL491" s="330"/>
      <c r="AM491" s="330"/>
      <c r="AN491" s="330"/>
      <c r="AO491" s="330"/>
      <c r="AP491" s="330"/>
      <c r="AQ491" s="330"/>
      <c r="AR491" s="330"/>
      <c r="AS491" s="330"/>
      <c r="AT491" s="330"/>
      <c r="AU491" s="330"/>
      <c r="AV491" s="330"/>
      <c r="AW491" s="330"/>
      <c r="AX491" s="330"/>
      <c r="AY491" s="330"/>
      <c r="AZ491" s="331">
        <v>1</v>
      </c>
    </row>
    <row r="492" spans="1:52">
      <c r="A492" s="315"/>
      <c r="B492" s="315"/>
      <c r="C492" s="318" t="s">
        <v>229</v>
      </c>
      <c r="D492" s="329"/>
      <c r="E492" s="330"/>
      <c r="F492" s="330"/>
      <c r="G492" s="330"/>
      <c r="H492" s="330"/>
      <c r="I492" s="330"/>
      <c r="J492" s="330"/>
      <c r="K492" s="330"/>
      <c r="L492" s="330"/>
      <c r="M492" s="330"/>
      <c r="N492" s="330"/>
      <c r="O492" s="330"/>
      <c r="P492" s="330"/>
      <c r="Q492" s="330"/>
      <c r="R492" s="330"/>
      <c r="S492" s="330"/>
      <c r="T492" s="330"/>
      <c r="U492" s="330"/>
      <c r="V492" s="330"/>
      <c r="W492" s="330"/>
      <c r="X492" s="330"/>
      <c r="Y492" s="330"/>
      <c r="Z492" s="330"/>
      <c r="AA492" s="330"/>
      <c r="AB492" s="330"/>
      <c r="AC492" s="330"/>
      <c r="AD492" s="330">
        <v>1</v>
      </c>
      <c r="AE492" s="330"/>
      <c r="AF492" s="330">
        <v>1</v>
      </c>
      <c r="AG492" s="330"/>
      <c r="AH492" s="330"/>
      <c r="AI492" s="330"/>
      <c r="AJ492" s="330"/>
      <c r="AK492" s="330"/>
      <c r="AL492" s="330"/>
      <c r="AM492" s="330"/>
      <c r="AN492" s="330"/>
      <c r="AO492" s="330"/>
      <c r="AP492" s="330"/>
      <c r="AQ492" s="330"/>
      <c r="AR492" s="330"/>
      <c r="AS492" s="330"/>
      <c r="AT492" s="330"/>
      <c r="AU492" s="330"/>
      <c r="AV492" s="330"/>
      <c r="AW492" s="330"/>
      <c r="AX492" s="330"/>
      <c r="AY492" s="330"/>
      <c r="AZ492" s="331">
        <v>2</v>
      </c>
    </row>
    <row r="493" spans="1:52">
      <c r="A493" s="315"/>
      <c r="B493" s="315"/>
      <c r="C493" s="318" t="s">
        <v>474</v>
      </c>
      <c r="D493" s="329"/>
      <c r="E493" s="330"/>
      <c r="F493" s="330"/>
      <c r="G493" s="330"/>
      <c r="H493" s="330"/>
      <c r="I493" s="330"/>
      <c r="J493" s="330"/>
      <c r="K493" s="330"/>
      <c r="L493" s="330"/>
      <c r="M493" s="330"/>
      <c r="N493" s="330"/>
      <c r="O493" s="330"/>
      <c r="P493" s="330"/>
      <c r="Q493" s="330"/>
      <c r="R493" s="330"/>
      <c r="S493" s="330"/>
      <c r="T493" s="330"/>
      <c r="U493" s="330"/>
      <c r="V493" s="330"/>
      <c r="W493" s="330">
        <v>1</v>
      </c>
      <c r="X493" s="330"/>
      <c r="Y493" s="330"/>
      <c r="Z493" s="330">
        <v>1</v>
      </c>
      <c r="AA493" s="330"/>
      <c r="AB493" s="330">
        <v>1</v>
      </c>
      <c r="AC493" s="330"/>
      <c r="AD493" s="330"/>
      <c r="AE493" s="330"/>
      <c r="AF493" s="330"/>
      <c r="AG493" s="330"/>
      <c r="AH493" s="330"/>
      <c r="AI493" s="330"/>
      <c r="AJ493" s="330"/>
      <c r="AK493" s="330"/>
      <c r="AL493" s="330"/>
      <c r="AM493" s="330"/>
      <c r="AN493" s="330"/>
      <c r="AO493" s="330"/>
      <c r="AP493" s="330"/>
      <c r="AQ493" s="330"/>
      <c r="AR493" s="330"/>
      <c r="AS493" s="330"/>
      <c r="AT493" s="330"/>
      <c r="AU493" s="330"/>
      <c r="AV493" s="330"/>
      <c r="AW493" s="330"/>
      <c r="AX493" s="330"/>
      <c r="AY493" s="330"/>
      <c r="AZ493" s="331">
        <v>3</v>
      </c>
    </row>
    <row r="494" spans="1:52">
      <c r="A494" s="315"/>
      <c r="B494" s="315"/>
      <c r="C494" s="318" t="s">
        <v>514</v>
      </c>
      <c r="D494" s="329"/>
      <c r="E494" s="330"/>
      <c r="F494" s="330"/>
      <c r="G494" s="330"/>
      <c r="H494" s="330"/>
      <c r="I494" s="330"/>
      <c r="J494" s="330"/>
      <c r="K494" s="330"/>
      <c r="L494" s="330"/>
      <c r="M494" s="330"/>
      <c r="N494" s="330"/>
      <c r="O494" s="330"/>
      <c r="P494" s="330"/>
      <c r="Q494" s="330"/>
      <c r="R494" s="330"/>
      <c r="S494" s="330"/>
      <c r="T494" s="330"/>
      <c r="U494" s="330"/>
      <c r="V494" s="330"/>
      <c r="W494" s="330"/>
      <c r="X494" s="330"/>
      <c r="Y494" s="330">
        <v>1</v>
      </c>
      <c r="Z494" s="330"/>
      <c r="AA494" s="330"/>
      <c r="AB494" s="330"/>
      <c r="AC494" s="330"/>
      <c r="AD494" s="330"/>
      <c r="AE494" s="330"/>
      <c r="AF494" s="330"/>
      <c r="AG494" s="330"/>
      <c r="AH494" s="330"/>
      <c r="AI494" s="330"/>
      <c r="AJ494" s="330"/>
      <c r="AK494" s="330"/>
      <c r="AL494" s="330"/>
      <c r="AM494" s="330"/>
      <c r="AN494" s="330"/>
      <c r="AO494" s="330"/>
      <c r="AP494" s="330"/>
      <c r="AQ494" s="330"/>
      <c r="AR494" s="330"/>
      <c r="AS494" s="330"/>
      <c r="AT494" s="330"/>
      <c r="AU494" s="330"/>
      <c r="AV494" s="330"/>
      <c r="AW494" s="330"/>
      <c r="AX494" s="330"/>
      <c r="AY494" s="330"/>
      <c r="AZ494" s="331">
        <v>1</v>
      </c>
    </row>
    <row r="495" spans="1:52">
      <c r="A495" s="315"/>
      <c r="B495" s="315"/>
      <c r="C495" s="318" t="s">
        <v>416</v>
      </c>
      <c r="D495" s="329"/>
      <c r="E495" s="330"/>
      <c r="F495" s="330"/>
      <c r="G495" s="330"/>
      <c r="H495" s="330"/>
      <c r="I495" s="330"/>
      <c r="J495" s="330"/>
      <c r="K495" s="330"/>
      <c r="L495" s="330"/>
      <c r="M495" s="330"/>
      <c r="N495" s="330">
        <v>1</v>
      </c>
      <c r="O495" s="330"/>
      <c r="P495" s="330"/>
      <c r="Q495" s="330"/>
      <c r="R495" s="330">
        <v>1</v>
      </c>
      <c r="S495" s="330">
        <v>1</v>
      </c>
      <c r="T495" s="330"/>
      <c r="U495" s="330">
        <v>1</v>
      </c>
      <c r="V495" s="330"/>
      <c r="W495" s="330">
        <v>1</v>
      </c>
      <c r="X495" s="330"/>
      <c r="Y495" s="330"/>
      <c r="Z495" s="330"/>
      <c r="AA495" s="330"/>
      <c r="AB495" s="330"/>
      <c r="AC495" s="330"/>
      <c r="AD495" s="330"/>
      <c r="AE495" s="330"/>
      <c r="AF495" s="330"/>
      <c r="AG495" s="330"/>
      <c r="AH495" s="330"/>
      <c r="AI495" s="330"/>
      <c r="AJ495" s="330"/>
      <c r="AK495" s="330"/>
      <c r="AL495" s="330"/>
      <c r="AM495" s="330"/>
      <c r="AN495" s="330"/>
      <c r="AO495" s="330"/>
      <c r="AP495" s="330"/>
      <c r="AQ495" s="330"/>
      <c r="AR495" s="330"/>
      <c r="AS495" s="330"/>
      <c r="AT495" s="330"/>
      <c r="AU495" s="330"/>
      <c r="AV495" s="330"/>
      <c r="AW495" s="330"/>
      <c r="AX495" s="330"/>
      <c r="AY495" s="330"/>
      <c r="AZ495" s="331">
        <v>5</v>
      </c>
    </row>
    <row r="496" spans="1:52">
      <c r="A496" s="315"/>
      <c r="B496" s="315"/>
      <c r="C496" s="318" t="s">
        <v>528</v>
      </c>
      <c r="D496" s="329"/>
      <c r="E496" s="330"/>
      <c r="F496" s="330"/>
      <c r="G496" s="330"/>
      <c r="H496" s="330"/>
      <c r="I496" s="330"/>
      <c r="J496" s="330"/>
      <c r="K496" s="330"/>
      <c r="L496" s="330"/>
      <c r="M496" s="330"/>
      <c r="N496" s="330"/>
      <c r="O496" s="330"/>
      <c r="P496" s="330"/>
      <c r="Q496" s="330"/>
      <c r="R496" s="330"/>
      <c r="S496" s="330"/>
      <c r="T496" s="330"/>
      <c r="U496" s="330"/>
      <c r="V496" s="330"/>
      <c r="W496" s="330"/>
      <c r="X496" s="330"/>
      <c r="Y496" s="330"/>
      <c r="Z496" s="330">
        <v>1</v>
      </c>
      <c r="AA496" s="330">
        <v>1</v>
      </c>
      <c r="AB496" s="330">
        <v>2</v>
      </c>
      <c r="AC496" s="330"/>
      <c r="AD496" s="330"/>
      <c r="AE496" s="330">
        <v>1</v>
      </c>
      <c r="AF496" s="330"/>
      <c r="AG496" s="330"/>
      <c r="AH496" s="330"/>
      <c r="AI496" s="330"/>
      <c r="AJ496" s="330"/>
      <c r="AK496" s="330"/>
      <c r="AL496" s="330"/>
      <c r="AM496" s="330"/>
      <c r="AN496" s="330"/>
      <c r="AO496" s="330"/>
      <c r="AP496" s="330"/>
      <c r="AQ496" s="330"/>
      <c r="AR496" s="330"/>
      <c r="AS496" s="330"/>
      <c r="AT496" s="330"/>
      <c r="AU496" s="330"/>
      <c r="AV496" s="330"/>
      <c r="AW496" s="330"/>
      <c r="AX496" s="330"/>
      <c r="AY496" s="330"/>
      <c r="AZ496" s="331">
        <v>5</v>
      </c>
    </row>
    <row r="497" spans="1:52">
      <c r="A497" s="315"/>
      <c r="B497" s="319" t="s">
        <v>964</v>
      </c>
      <c r="C497" s="320"/>
      <c r="D497" s="332"/>
      <c r="E497" s="333"/>
      <c r="F497" s="333"/>
      <c r="G497" s="333"/>
      <c r="H497" s="333"/>
      <c r="I497" s="333"/>
      <c r="J497" s="333"/>
      <c r="K497" s="333"/>
      <c r="L497" s="333">
        <v>1</v>
      </c>
      <c r="M497" s="333"/>
      <c r="N497" s="333">
        <v>2</v>
      </c>
      <c r="O497" s="333"/>
      <c r="P497" s="333"/>
      <c r="Q497" s="333"/>
      <c r="R497" s="333">
        <v>1</v>
      </c>
      <c r="S497" s="333">
        <v>2</v>
      </c>
      <c r="T497" s="333"/>
      <c r="U497" s="333">
        <v>1</v>
      </c>
      <c r="V497" s="333">
        <v>1</v>
      </c>
      <c r="W497" s="333">
        <v>2</v>
      </c>
      <c r="X497" s="333">
        <v>1</v>
      </c>
      <c r="Y497" s="333">
        <v>1</v>
      </c>
      <c r="Z497" s="333">
        <v>2</v>
      </c>
      <c r="AA497" s="333">
        <v>1</v>
      </c>
      <c r="AB497" s="333">
        <v>3</v>
      </c>
      <c r="AC497" s="333"/>
      <c r="AD497" s="333">
        <v>1</v>
      </c>
      <c r="AE497" s="333">
        <v>1</v>
      </c>
      <c r="AF497" s="333">
        <v>1</v>
      </c>
      <c r="AG497" s="333"/>
      <c r="AH497" s="333"/>
      <c r="AI497" s="333"/>
      <c r="AJ497" s="333"/>
      <c r="AK497" s="333"/>
      <c r="AL497" s="333"/>
      <c r="AM497" s="333"/>
      <c r="AN497" s="333"/>
      <c r="AO497" s="333"/>
      <c r="AP497" s="333"/>
      <c r="AQ497" s="333"/>
      <c r="AR497" s="333"/>
      <c r="AS497" s="333"/>
      <c r="AT497" s="333"/>
      <c r="AU497" s="333"/>
      <c r="AV497" s="333"/>
      <c r="AW497" s="333"/>
      <c r="AX497" s="333"/>
      <c r="AY497" s="333"/>
      <c r="AZ497" s="334">
        <v>21</v>
      </c>
    </row>
    <row r="498" spans="1:52">
      <c r="A498" s="315"/>
      <c r="B498" s="305" t="s">
        <v>222</v>
      </c>
      <c r="C498" s="305" t="s">
        <v>739</v>
      </c>
      <c r="D498" s="326"/>
      <c r="E498" s="327"/>
      <c r="F498" s="327"/>
      <c r="G498" s="327"/>
      <c r="H498" s="327"/>
      <c r="I498" s="327"/>
      <c r="J498" s="327"/>
      <c r="K498" s="327"/>
      <c r="L498" s="327"/>
      <c r="M498" s="327"/>
      <c r="N498" s="327"/>
      <c r="O498" s="327"/>
      <c r="P498" s="327"/>
      <c r="Q498" s="327"/>
      <c r="R498" s="327"/>
      <c r="S498" s="327"/>
      <c r="T498" s="327"/>
      <c r="U498" s="327"/>
      <c r="V498" s="327"/>
      <c r="W498" s="327"/>
      <c r="X498" s="327"/>
      <c r="Y498" s="327"/>
      <c r="Z498" s="327"/>
      <c r="AA498" s="327"/>
      <c r="AB498" s="327"/>
      <c r="AC498" s="327"/>
      <c r="AD498" s="327"/>
      <c r="AE498" s="327"/>
      <c r="AF498" s="327"/>
      <c r="AG498" s="327"/>
      <c r="AH498" s="327"/>
      <c r="AI498" s="327"/>
      <c r="AJ498" s="327"/>
      <c r="AK498" s="327"/>
      <c r="AL498" s="327">
        <v>1</v>
      </c>
      <c r="AM498" s="327"/>
      <c r="AN498" s="327"/>
      <c r="AO498" s="327"/>
      <c r="AP498" s="327"/>
      <c r="AQ498" s="327"/>
      <c r="AR498" s="327"/>
      <c r="AS498" s="327"/>
      <c r="AT498" s="327"/>
      <c r="AU498" s="327">
        <v>1</v>
      </c>
      <c r="AV498" s="327"/>
      <c r="AW498" s="327"/>
      <c r="AX498" s="327"/>
      <c r="AY498" s="327"/>
      <c r="AZ498" s="328">
        <v>2</v>
      </c>
    </row>
    <row r="499" spans="1:52">
      <c r="A499" s="315"/>
      <c r="B499" s="315"/>
      <c r="C499" s="318" t="s">
        <v>537</v>
      </c>
      <c r="D499" s="329"/>
      <c r="E499" s="330"/>
      <c r="F499" s="330"/>
      <c r="G499" s="330"/>
      <c r="H499" s="330"/>
      <c r="I499" s="330"/>
      <c r="J499" s="330"/>
      <c r="K499" s="330"/>
      <c r="L499" s="330"/>
      <c r="M499" s="330"/>
      <c r="N499" s="330"/>
      <c r="O499" s="330"/>
      <c r="P499" s="330"/>
      <c r="Q499" s="330"/>
      <c r="R499" s="330"/>
      <c r="S499" s="330"/>
      <c r="T499" s="330"/>
      <c r="U499" s="330"/>
      <c r="V499" s="330"/>
      <c r="W499" s="330"/>
      <c r="X499" s="330"/>
      <c r="Y499" s="330"/>
      <c r="Z499" s="330"/>
      <c r="AA499" s="330">
        <v>1</v>
      </c>
      <c r="AB499" s="330"/>
      <c r="AC499" s="330"/>
      <c r="AD499" s="330"/>
      <c r="AE499" s="330"/>
      <c r="AF499" s="330"/>
      <c r="AG499" s="330"/>
      <c r="AH499" s="330"/>
      <c r="AI499" s="330"/>
      <c r="AJ499" s="330"/>
      <c r="AK499" s="330"/>
      <c r="AL499" s="330"/>
      <c r="AM499" s="330"/>
      <c r="AN499" s="330"/>
      <c r="AO499" s="330"/>
      <c r="AP499" s="330"/>
      <c r="AQ499" s="330"/>
      <c r="AR499" s="330"/>
      <c r="AS499" s="330"/>
      <c r="AT499" s="330"/>
      <c r="AU499" s="330"/>
      <c r="AV499" s="330"/>
      <c r="AW499" s="330"/>
      <c r="AX499" s="330"/>
      <c r="AY499" s="330"/>
      <c r="AZ499" s="331">
        <v>1</v>
      </c>
    </row>
    <row r="500" spans="1:52">
      <c r="A500" s="315"/>
      <c r="B500" s="315"/>
      <c r="C500" s="318" t="s">
        <v>435</v>
      </c>
      <c r="D500" s="329"/>
      <c r="E500" s="330"/>
      <c r="F500" s="330"/>
      <c r="G500" s="330"/>
      <c r="H500" s="330"/>
      <c r="I500" s="330"/>
      <c r="J500" s="330"/>
      <c r="K500" s="330"/>
      <c r="L500" s="330"/>
      <c r="M500" s="330"/>
      <c r="N500" s="330"/>
      <c r="O500" s="330"/>
      <c r="P500" s="330"/>
      <c r="Q500" s="330">
        <v>1</v>
      </c>
      <c r="R500" s="330"/>
      <c r="S500" s="330"/>
      <c r="T500" s="330"/>
      <c r="U500" s="330">
        <v>1</v>
      </c>
      <c r="V500" s="330"/>
      <c r="W500" s="330"/>
      <c r="X500" s="330"/>
      <c r="Y500" s="330">
        <v>1</v>
      </c>
      <c r="Z500" s="330"/>
      <c r="AA500" s="330"/>
      <c r="AB500" s="330"/>
      <c r="AC500" s="330"/>
      <c r="AD500" s="330">
        <v>2</v>
      </c>
      <c r="AE500" s="330"/>
      <c r="AF500" s="330">
        <v>1</v>
      </c>
      <c r="AG500" s="330">
        <v>1</v>
      </c>
      <c r="AH500" s="330"/>
      <c r="AI500" s="330"/>
      <c r="AJ500" s="330">
        <v>1</v>
      </c>
      <c r="AK500" s="330">
        <v>1</v>
      </c>
      <c r="AL500" s="330"/>
      <c r="AM500" s="330"/>
      <c r="AN500" s="330"/>
      <c r="AO500" s="330"/>
      <c r="AP500" s="330"/>
      <c r="AQ500" s="330"/>
      <c r="AR500" s="330"/>
      <c r="AS500" s="330"/>
      <c r="AT500" s="330"/>
      <c r="AU500" s="330"/>
      <c r="AV500" s="330"/>
      <c r="AW500" s="330"/>
      <c r="AX500" s="330"/>
      <c r="AY500" s="330"/>
      <c r="AZ500" s="331">
        <v>9</v>
      </c>
    </row>
    <row r="501" spans="1:52">
      <c r="A501" s="315"/>
      <c r="B501" s="315"/>
      <c r="C501" s="318" t="s">
        <v>657</v>
      </c>
      <c r="D501" s="329"/>
      <c r="E501" s="330"/>
      <c r="F501" s="330"/>
      <c r="G501" s="330"/>
      <c r="H501" s="330"/>
      <c r="I501" s="330"/>
      <c r="J501" s="330"/>
      <c r="K501" s="330"/>
      <c r="L501" s="330"/>
      <c r="M501" s="330"/>
      <c r="N501" s="330"/>
      <c r="O501" s="330"/>
      <c r="P501" s="330"/>
      <c r="Q501" s="330"/>
      <c r="R501" s="330"/>
      <c r="S501" s="330"/>
      <c r="T501" s="330"/>
      <c r="U501" s="330"/>
      <c r="V501" s="330"/>
      <c r="W501" s="330"/>
      <c r="X501" s="330"/>
      <c r="Y501" s="330"/>
      <c r="Z501" s="330"/>
      <c r="AA501" s="330"/>
      <c r="AB501" s="330"/>
      <c r="AC501" s="330"/>
      <c r="AD501" s="330"/>
      <c r="AE501" s="330"/>
      <c r="AF501" s="330"/>
      <c r="AG501" s="330">
        <v>1</v>
      </c>
      <c r="AH501" s="330"/>
      <c r="AI501" s="330"/>
      <c r="AJ501" s="330"/>
      <c r="AK501" s="330"/>
      <c r="AL501" s="330"/>
      <c r="AM501" s="330"/>
      <c r="AN501" s="330"/>
      <c r="AO501" s="330"/>
      <c r="AP501" s="330"/>
      <c r="AQ501" s="330"/>
      <c r="AR501" s="330"/>
      <c r="AS501" s="330"/>
      <c r="AT501" s="330"/>
      <c r="AU501" s="330"/>
      <c r="AV501" s="330"/>
      <c r="AW501" s="330"/>
      <c r="AX501" s="330"/>
      <c r="AY501" s="330"/>
      <c r="AZ501" s="331">
        <v>1</v>
      </c>
    </row>
    <row r="502" spans="1:52">
      <c r="A502" s="315"/>
      <c r="B502" s="315"/>
      <c r="C502" s="318" t="s">
        <v>406</v>
      </c>
      <c r="D502" s="329"/>
      <c r="E502" s="330"/>
      <c r="F502" s="330"/>
      <c r="G502" s="330"/>
      <c r="H502" s="330"/>
      <c r="I502" s="330"/>
      <c r="J502" s="330"/>
      <c r="K502" s="330"/>
      <c r="L502" s="330">
        <v>1</v>
      </c>
      <c r="M502" s="330"/>
      <c r="N502" s="330"/>
      <c r="O502" s="330"/>
      <c r="P502" s="330"/>
      <c r="Q502" s="330"/>
      <c r="R502" s="330"/>
      <c r="S502" s="330"/>
      <c r="T502" s="330"/>
      <c r="U502" s="330"/>
      <c r="V502" s="330"/>
      <c r="W502" s="330"/>
      <c r="X502" s="330"/>
      <c r="Y502" s="330"/>
      <c r="Z502" s="330"/>
      <c r="AA502" s="330"/>
      <c r="AB502" s="330"/>
      <c r="AC502" s="330"/>
      <c r="AD502" s="330"/>
      <c r="AE502" s="330"/>
      <c r="AF502" s="330"/>
      <c r="AG502" s="330"/>
      <c r="AH502" s="330"/>
      <c r="AI502" s="330"/>
      <c r="AJ502" s="330"/>
      <c r="AK502" s="330"/>
      <c r="AL502" s="330"/>
      <c r="AM502" s="330"/>
      <c r="AN502" s="330"/>
      <c r="AO502" s="330"/>
      <c r="AP502" s="330"/>
      <c r="AQ502" s="330"/>
      <c r="AR502" s="330"/>
      <c r="AS502" s="330"/>
      <c r="AT502" s="330"/>
      <c r="AU502" s="330">
        <v>2</v>
      </c>
      <c r="AV502" s="330"/>
      <c r="AW502" s="330"/>
      <c r="AX502" s="330"/>
      <c r="AY502" s="330"/>
      <c r="AZ502" s="331">
        <v>3</v>
      </c>
    </row>
    <row r="503" spans="1:52">
      <c r="A503" s="315"/>
      <c r="B503" s="315"/>
      <c r="C503" s="318" t="s">
        <v>610</v>
      </c>
      <c r="D503" s="329"/>
      <c r="E503" s="330"/>
      <c r="F503" s="330"/>
      <c r="G503" s="330"/>
      <c r="H503" s="330"/>
      <c r="I503" s="330"/>
      <c r="J503" s="330"/>
      <c r="K503" s="330"/>
      <c r="L503" s="330"/>
      <c r="M503" s="330"/>
      <c r="N503" s="330"/>
      <c r="O503" s="330"/>
      <c r="P503" s="330"/>
      <c r="Q503" s="330"/>
      <c r="R503" s="330"/>
      <c r="S503" s="330"/>
      <c r="T503" s="330"/>
      <c r="U503" s="330"/>
      <c r="V503" s="330"/>
      <c r="W503" s="330"/>
      <c r="X503" s="330"/>
      <c r="Y503" s="330"/>
      <c r="Z503" s="330"/>
      <c r="AA503" s="330"/>
      <c r="AB503" s="330"/>
      <c r="AC503" s="330"/>
      <c r="AD503" s="330">
        <v>1</v>
      </c>
      <c r="AE503" s="330"/>
      <c r="AF503" s="330"/>
      <c r="AG503" s="330"/>
      <c r="AH503" s="330"/>
      <c r="AI503" s="330"/>
      <c r="AJ503" s="330"/>
      <c r="AK503" s="330"/>
      <c r="AL503" s="330"/>
      <c r="AM503" s="330"/>
      <c r="AN503" s="330"/>
      <c r="AO503" s="330"/>
      <c r="AP503" s="330"/>
      <c r="AQ503" s="330"/>
      <c r="AR503" s="330"/>
      <c r="AS503" s="330"/>
      <c r="AT503" s="330"/>
      <c r="AU503" s="330"/>
      <c r="AV503" s="330"/>
      <c r="AW503" s="330"/>
      <c r="AX503" s="330"/>
      <c r="AY503" s="330"/>
      <c r="AZ503" s="331">
        <v>1</v>
      </c>
    </row>
    <row r="504" spans="1:52">
      <c r="A504" s="315"/>
      <c r="B504" s="315"/>
      <c r="C504" s="318" t="s">
        <v>722</v>
      </c>
      <c r="D504" s="329"/>
      <c r="E504" s="330"/>
      <c r="F504" s="330"/>
      <c r="G504" s="330"/>
      <c r="H504" s="330"/>
      <c r="I504" s="330"/>
      <c r="J504" s="330"/>
      <c r="K504" s="330"/>
      <c r="L504" s="330"/>
      <c r="M504" s="330"/>
      <c r="N504" s="330"/>
      <c r="O504" s="330"/>
      <c r="P504" s="330"/>
      <c r="Q504" s="330"/>
      <c r="R504" s="330"/>
      <c r="S504" s="330"/>
      <c r="T504" s="330"/>
      <c r="U504" s="330"/>
      <c r="V504" s="330"/>
      <c r="W504" s="330"/>
      <c r="X504" s="330"/>
      <c r="Y504" s="330"/>
      <c r="Z504" s="330"/>
      <c r="AA504" s="330"/>
      <c r="AB504" s="330"/>
      <c r="AC504" s="330"/>
      <c r="AD504" s="330"/>
      <c r="AE504" s="330"/>
      <c r="AF504" s="330"/>
      <c r="AG504" s="330"/>
      <c r="AH504" s="330"/>
      <c r="AI504" s="330"/>
      <c r="AJ504" s="330"/>
      <c r="AK504" s="330">
        <v>1</v>
      </c>
      <c r="AL504" s="330"/>
      <c r="AM504" s="330"/>
      <c r="AN504" s="330"/>
      <c r="AO504" s="330"/>
      <c r="AP504" s="330"/>
      <c r="AQ504" s="330"/>
      <c r="AR504" s="330"/>
      <c r="AS504" s="330"/>
      <c r="AT504" s="330"/>
      <c r="AU504" s="330"/>
      <c r="AV504" s="330"/>
      <c r="AW504" s="330"/>
      <c r="AX504" s="330"/>
      <c r="AY504" s="330"/>
      <c r="AZ504" s="331">
        <v>1</v>
      </c>
    </row>
    <row r="505" spans="1:52">
      <c r="A505" s="315"/>
      <c r="B505" s="315"/>
      <c r="C505" s="318" t="s">
        <v>751</v>
      </c>
      <c r="D505" s="329"/>
      <c r="E505" s="330"/>
      <c r="F505" s="330"/>
      <c r="G505" s="330"/>
      <c r="H505" s="330"/>
      <c r="I505" s="330"/>
      <c r="J505" s="330"/>
      <c r="K505" s="330"/>
      <c r="L505" s="330"/>
      <c r="M505" s="330"/>
      <c r="N505" s="330"/>
      <c r="O505" s="330"/>
      <c r="P505" s="330"/>
      <c r="Q505" s="330"/>
      <c r="R505" s="330"/>
      <c r="S505" s="330"/>
      <c r="T505" s="330"/>
      <c r="U505" s="330"/>
      <c r="V505" s="330"/>
      <c r="W505" s="330"/>
      <c r="X505" s="330"/>
      <c r="Y505" s="330"/>
      <c r="Z505" s="330"/>
      <c r="AA505" s="330"/>
      <c r="AB505" s="330"/>
      <c r="AC505" s="330"/>
      <c r="AD505" s="330"/>
      <c r="AE505" s="330"/>
      <c r="AF505" s="330"/>
      <c r="AG505" s="330"/>
      <c r="AH505" s="330"/>
      <c r="AI505" s="330"/>
      <c r="AJ505" s="330"/>
      <c r="AK505" s="330"/>
      <c r="AL505" s="330"/>
      <c r="AM505" s="330">
        <v>1</v>
      </c>
      <c r="AN505" s="330">
        <v>1</v>
      </c>
      <c r="AO505" s="330"/>
      <c r="AP505" s="330"/>
      <c r="AQ505" s="330"/>
      <c r="AR505" s="330"/>
      <c r="AS505" s="330"/>
      <c r="AT505" s="330"/>
      <c r="AU505" s="330"/>
      <c r="AV505" s="330"/>
      <c r="AW505" s="330"/>
      <c r="AX505" s="330"/>
      <c r="AY505" s="330"/>
      <c r="AZ505" s="331">
        <v>2</v>
      </c>
    </row>
    <row r="506" spans="1:52">
      <c r="A506" s="315"/>
      <c r="B506" s="319" t="s">
        <v>965</v>
      </c>
      <c r="C506" s="320"/>
      <c r="D506" s="332"/>
      <c r="E506" s="333"/>
      <c r="F506" s="333"/>
      <c r="G506" s="333"/>
      <c r="H506" s="333"/>
      <c r="I506" s="333"/>
      <c r="J506" s="333"/>
      <c r="K506" s="333"/>
      <c r="L506" s="333">
        <v>1</v>
      </c>
      <c r="M506" s="333"/>
      <c r="N506" s="333"/>
      <c r="O506" s="333"/>
      <c r="P506" s="333"/>
      <c r="Q506" s="333">
        <v>1</v>
      </c>
      <c r="R506" s="333"/>
      <c r="S506" s="333"/>
      <c r="T506" s="333"/>
      <c r="U506" s="333">
        <v>1</v>
      </c>
      <c r="V506" s="333"/>
      <c r="W506" s="333"/>
      <c r="X506" s="333"/>
      <c r="Y506" s="333">
        <v>1</v>
      </c>
      <c r="Z506" s="333"/>
      <c r="AA506" s="333">
        <v>1</v>
      </c>
      <c r="AB506" s="333"/>
      <c r="AC506" s="333"/>
      <c r="AD506" s="333">
        <v>3</v>
      </c>
      <c r="AE506" s="333"/>
      <c r="AF506" s="333">
        <v>1</v>
      </c>
      <c r="AG506" s="333">
        <v>2</v>
      </c>
      <c r="AH506" s="333"/>
      <c r="AI506" s="333"/>
      <c r="AJ506" s="333">
        <v>1</v>
      </c>
      <c r="AK506" s="333">
        <v>2</v>
      </c>
      <c r="AL506" s="333">
        <v>1</v>
      </c>
      <c r="AM506" s="333">
        <v>1</v>
      </c>
      <c r="AN506" s="333">
        <v>1</v>
      </c>
      <c r="AO506" s="333"/>
      <c r="AP506" s="333"/>
      <c r="AQ506" s="333"/>
      <c r="AR506" s="333"/>
      <c r="AS506" s="333"/>
      <c r="AT506" s="333"/>
      <c r="AU506" s="333">
        <v>3</v>
      </c>
      <c r="AV506" s="333"/>
      <c r="AW506" s="333"/>
      <c r="AX506" s="333"/>
      <c r="AY506" s="333"/>
      <c r="AZ506" s="334">
        <v>20</v>
      </c>
    </row>
    <row r="507" spans="1:52">
      <c r="A507" s="315"/>
      <c r="B507" s="305" t="s">
        <v>231</v>
      </c>
      <c r="C507" s="305" t="s">
        <v>423</v>
      </c>
      <c r="D507" s="326"/>
      <c r="E507" s="327"/>
      <c r="F507" s="327"/>
      <c r="G507" s="327"/>
      <c r="H507" s="327"/>
      <c r="I507" s="327"/>
      <c r="J507" s="327"/>
      <c r="K507" s="327"/>
      <c r="L507" s="327"/>
      <c r="M507" s="327"/>
      <c r="N507" s="327"/>
      <c r="O507" s="327">
        <v>1</v>
      </c>
      <c r="P507" s="327"/>
      <c r="Q507" s="327"/>
      <c r="R507" s="327"/>
      <c r="S507" s="327"/>
      <c r="T507" s="327"/>
      <c r="U507" s="327"/>
      <c r="V507" s="327">
        <v>1</v>
      </c>
      <c r="W507" s="327"/>
      <c r="X507" s="327">
        <v>1</v>
      </c>
      <c r="Y507" s="327"/>
      <c r="Z507" s="327"/>
      <c r="AA507" s="327"/>
      <c r="AB507" s="327"/>
      <c r="AC507" s="327">
        <v>1</v>
      </c>
      <c r="AD507" s="327"/>
      <c r="AE507" s="327"/>
      <c r="AF507" s="327"/>
      <c r="AG507" s="327"/>
      <c r="AH507" s="327"/>
      <c r="AI507" s="327"/>
      <c r="AJ507" s="327"/>
      <c r="AK507" s="327"/>
      <c r="AL507" s="327"/>
      <c r="AM507" s="327"/>
      <c r="AN507" s="327"/>
      <c r="AO507" s="327"/>
      <c r="AP507" s="327"/>
      <c r="AQ507" s="327"/>
      <c r="AR507" s="327"/>
      <c r="AS507" s="327"/>
      <c r="AT507" s="327"/>
      <c r="AU507" s="327"/>
      <c r="AV507" s="327"/>
      <c r="AW507" s="327"/>
      <c r="AX507" s="327"/>
      <c r="AY507" s="327"/>
      <c r="AZ507" s="328">
        <v>4</v>
      </c>
    </row>
    <row r="508" spans="1:52">
      <c r="A508" s="315"/>
      <c r="B508" s="315"/>
      <c r="C508" s="318" t="s">
        <v>492</v>
      </c>
      <c r="D508" s="329"/>
      <c r="E508" s="330"/>
      <c r="F508" s="330"/>
      <c r="G508" s="330"/>
      <c r="H508" s="330"/>
      <c r="I508" s="330"/>
      <c r="J508" s="330"/>
      <c r="K508" s="330"/>
      <c r="L508" s="330"/>
      <c r="M508" s="330"/>
      <c r="N508" s="330"/>
      <c r="O508" s="330"/>
      <c r="P508" s="330"/>
      <c r="Q508" s="330"/>
      <c r="R508" s="330"/>
      <c r="S508" s="330"/>
      <c r="T508" s="330"/>
      <c r="U508" s="330"/>
      <c r="V508" s="330"/>
      <c r="W508" s="330">
        <v>1</v>
      </c>
      <c r="X508" s="330"/>
      <c r="Y508" s="330"/>
      <c r="Z508" s="330"/>
      <c r="AA508" s="330"/>
      <c r="AB508" s="330"/>
      <c r="AC508" s="330"/>
      <c r="AD508" s="330"/>
      <c r="AE508" s="330"/>
      <c r="AF508" s="330"/>
      <c r="AG508" s="330"/>
      <c r="AH508" s="330"/>
      <c r="AI508" s="330"/>
      <c r="AJ508" s="330"/>
      <c r="AK508" s="330"/>
      <c r="AL508" s="330"/>
      <c r="AM508" s="330"/>
      <c r="AN508" s="330"/>
      <c r="AO508" s="330"/>
      <c r="AP508" s="330"/>
      <c r="AQ508" s="330"/>
      <c r="AR508" s="330"/>
      <c r="AS508" s="330"/>
      <c r="AT508" s="330"/>
      <c r="AU508" s="330"/>
      <c r="AV508" s="330"/>
      <c r="AW508" s="330"/>
      <c r="AX508" s="330"/>
      <c r="AY508" s="330"/>
      <c r="AZ508" s="331">
        <v>1</v>
      </c>
    </row>
    <row r="509" spans="1:52">
      <c r="A509" s="315"/>
      <c r="B509" s="315"/>
      <c r="C509" s="318" t="s">
        <v>440</v>
      </c>
      <c r="D509" s="329"/>
      <c r="E509" s="330"/>
      <c r="F509" s="330"/>
      <c r="G509" s="330"/>
      <c r="H509" s="330"/>
      <c r="I509" s="330"/>
      <c r="J509" s="330"/>
      <c r="K509" s="330"/>
      <c r="L509" s="330"/>
      <c r="M509" s="330"/>
      <c r="N509" s="330"/>
      <c r="O509" s="330"/>
      <c r="P509" s="330"/>
      <c r="Q509" s="330"/>
      <c r="R509" s="330"/>
      <c r="S509" s="330">
        <v>2</v>
      </c>
      <c r="T509" s="330"/>
      <c r="U509" s="330"/>
      <c r="V509" s="330"/>
      <c r="W509" s="330">
        <v>1</v>
      </c>
      <c r="X509" s="330">
        <v>1</v>
      </c>
      <c r="Y509" s="330"/>
      <c r="Z509" s="330"/>
      <c r="AA509" s="330"/>
      <c r="AB509" s="330"/>
      <c r="AC509" s="330"/>
      <c r="AD509" s="330"/>
      <c r="AE509" s="330"/>
      <c r="AF509" s="330"/>
      <c r="AG509" s="330"/>
      <c r="AH509" s="330"/>
      <c r="AI509" s="330"/>
      <c r="AJ509" s="330"/>
      <c r="AK509" s="330"/>
      <c r="AL509" s="330"/>
      <c r="AM509" s="330"/>
      <c r="AN509" s="330"/>
      <c r="AO509" s="330"/>
      <c r="AP509" s="330"/>
      <c r="AQ509" s="330"/>
      <c r="AR509" s="330"/>
      <c r="AS509" s="330"/>
      <c r="AT509" s="330"/>
      <c r="AU509" s="330"/>
      <c r="AV509" s="330"/>
      <c r="AW509" s="330"/>
      <c r="AX509" s="330"/>
      <c r="AY509" s="330"/>
      <c r="AZ509" s="331">
        <v>4</v>
      </c>
    </row>
    <row r="510" spans="1:52">
      <c r="A510" s="315"/>
      <c r="B510" s="315"/>
      <c r="C510" s="318" t="s">
        <v>433</v>
      </c>
      <c r="D510" s="329"/>
      <c r="E510" s="330"/>
      <c r="F510" s="330"/>
      <c r="G510" s="330"/>
      <c r="H510" s="330"/>
      <c r="I510" s="330"/>
      <c r="J510" s="330"/>
      <c r="K510" s="330"/>
      <c r="L510" s="330"/>
      <c r="M510" s="330"/>
      <c r="N510" s="330"/>
      <c r="O510" s="330"/>
      <c r="P510" s="330"/>
      <c r="Q510" s="330">
        <v>2</v>
      </c>
      <c r="R510" s="330"/>
      <c r="S510" s="330">
        <v>1</v>
      </c>
      <c r="T510" s="330">
        <v>2</v>
      </c>
      <c r="U510" s="330">
        <v>2</v>
      </c>
      <c r="V510" s="330">
        <v>1</v>
      </c>
      <c r="W510" s="330">
        <v>1</v>
      </c>
      <c r="X510" s="330"/>
      <c r="Y510" s="330"/>
      <c r="Z510" s="330"/>
      <c r="AA510" s="330"/>
      <c r="AB510" s="330"/>
      <c r="AC510" s="330"/>
      <c r="AD510" s="330"/>
      <c r="AE510" s="330"/>
      <c r="AF510" s="330"/>
      <c r="AG510" s="330"/>
      <c r="AH510" s="330"/>
      <c r="AI510" s="330"/>
      <c r="AJ510" s="330"/>
      <c r="AK510" s="330"/>
      <c r="AL510" s="330"/>
      <c r="AM510" s="330"/>
      <c r="AN510" s="330"/>
      <c r="AO510" s="330"/>
      <c r="AP510" s="330"/>
      <c r="AQ510" s="330"/>
      <c r="AR510" s="330"/>
      <c r="AS510" s="330"/>
      <c r="AT510" s="330"/>
      <c r="AU510" s="330"/>
      <c r="AV510" s="330"/>
      <c r="AW510" s="330"/>
      <c r="AX510" s="330"/>
      <c r="AY510" s="330"/>
      <c r="AZ510" s="331">
        <v>9</v>
      </c>
    </row>
    <row r="511" spans="1:52">
      <c r="A511" s="315"/>
      <c r="B511" s="319" t="s">
        <v>966</v>
      </c>
      <c r="C511" s="320"/>
      <c r="D511" s="332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33">
        <v>1</v>
      </c>
      <c r="P511" s="333"/>
      <c r="Q511" s="333">
        <v>2</v>
      </c>
      <c r="R511" s="333"/>
      <c r="S511" s="333">
        <v>3</v>
      </c>
      <c r="T511" s="333">
        <v>2</v>
      </c>
      <c r="U511" s="333">
        <v>2</v>
      </c>
      <c r="V511" s="333">
        <v>2</v>
      </c>
      <c r="W511" s="333">
        <v>3</v>
      </c>
      <c r="X511" s="333">
        <v>2</v>
      </c>
      <c r="Y511" s="333"/>
      <c r="Z511" s="333"/>
      <c r="AA511" s="333"/>
      <c r="AB511" s="333"/>
      <c r="AC511" s="333">
        <v>1</v>
      </c>
      <c r="AD511" s="333"/>
      <c r="AE511" s="333"/>
      <c r="AF511" s="333"/>
      <c r="AG511" s="333"/>
      <c r="AH511" s="333"/>
      <c r="AI511" s="333"/>
      <c r="AJ511" s="333"/>
      <c r="AK511" s="333"/>
      <c r="AL511" s="333"/>
      <c r="AM511" s="333"/>
      <c r="AN511" s="333"/>
      <c r="AO511" s="333"/>
      <c r="AP511" s="333"/>
      <c r="AQ511" s="333"/>
      <c r="AR511" s="333"/>
      <c r="AS511" s="333"/>
      <c r="AT511" s="333"/>
      <c r="AU511" s="333"/>
      <c r="AV511" s="333"/>
      <c r="AW511" s="333"/>
      <c r="AX511" s="333"/>
      <c r="AY511" s="333"/>
      <c r="AZ511" s="334">
        <v>18</v>
      </c>
    </row>
    <row r="512" spans="1:52">
      <c r="A512" s="315"/>
      <c r="B512" s="305" t="s">
        <v>226</v>
      </c>
      <c r="C512" s="317"/>
      <c r="D512" s="326"/>
      <c r="E512" s="327"/>
      <c r="F512" s="327"/>
      <c r="G512" s="327"/>
      <c r="H512" s="327"/>
      <c r="I512" s="327"/>
      <c r="J512" s="327"/>
      <c r="K512" s="327"/>
      <c r="L512" s="327"/>
      <c r="M512" s="327"/>
      <c r="N512" s="327"/>
      <c r="O512" s="327">
        <v>2</v>
      </c>
      <c r="P512" s="327"/>
      <c r="Q512" s="327">
        <v>1</v>
      </c>
      <c r="R512" s="327"/>
      <c r="S512" s="327"/>
      <c r="T512" s="327"/>
      <c r="U512" s="327"/>
      <c r="V512" s="327"/>
      <c r="W512" s="327"/>
      <c r="X512" s="327"/>
      <c r="Y512" s="327"/>
      <c r="Z512" s="327"/>
      <c r="AA512" s="327">
        <v>3</v>
      </c>
      <c r="AB512" s="327"/>
      <c r="AC512" s="327"/>
      <c r="AD512" s="327"/>
      <c r="AE512" s="327"/>
      <c r="AF512" s="327">
        <v>1</v>
      </c>
      <c r="AG512" s="327">
        <v>1</v>
      </c>
      <c r="AH512" s="327">
        <v>3</v>
      </c>
      <c r="AI512" s="327">
        <v>1</v>
      </c>
      <c r="AJ512" s="327">
        <v>1</v>
      </c>
      <c r="AK512" s="327"/>
      <c r="AL512" s="327">
        <v>1</v>
      </c>
      <c r="AM512" s="327"/>
      <c r="AN512" s="327"/>
      <c r="AO512" s="327"/>
      <c r="AP512" s="327"/>
      <c r="AQ512" s="327"/>
      <c r="AR512" s="327"/>
      <c r="AS512" s="327"/>
      <c r="AT512" s="327">
        <v>3</v>
      </c>
      <c r="AU512" s="327"/>
      <c r="AV512" s="327"/>
      <c r="AW512" s="327"/>
      <c r="AX512" s="327"/>
      <c r="AY512" s="327"/>
      <c r="AZ512" s="328">
        <v>17</v>
      </c>
    </row>
    <row r="513" spans="1:52">
      <c r="A513" s="315"/>
      <c r="B513" s="305" t="s">
        <v>147</v>
      </c>
      <c r="C513" s="317"/>
      <c r="D513" s="326"/>
      <c r="E513" s="327"/>
      <c r="F513" s="327"/>
      <c r="G513" s="327"/>
      <c r="H513" s="327"/>
      <c r="I513" s="327"/>
      <c r="J513" s="327"/>
      <c r="K513" s="327"/>
      <c r="L513" s="327"/>
      <c r="M513" s="327"/>
      <c r="N513" s="327"/>
      <c r="O513" s="327"/>
      <c r="P513" s="327">
        <v>2</v>
      </c>
      <c r="Q513" s="327">
        <v>1</v>
      </c>
      <c r="R513" s="327"/>
      <c r="S513" s="327">
        <v>1</v>
      </c>
      <c r="T513" s="327">
        <v>1</v>
      </c>
      <c r="U513" s="327"/>
      <c r="V513" s="327"/>
      <c r="W513" s="327"/>
      <c r="X513" s="327"/>
      <c r="Y513" s="327"/>
      <c r="Z513" s="327">
        <v>1</v>
      </c>
      <c r="AA513" s="327"/>
      <c r="AB513" s="327"/>
      <c r="AC513" s="327"/>
      <c r="AD513" s="327"/>
      <c r="AE513" s="327">
        <v>2</v>
      </c>
      <c r="AF513" s="327">
        <v>1</v>
      </c>
      <c r="AG513" s="327">
        <v>1</v>
      </c>
      <c r="AH513" s="327"/>
      <c r="AI513" s="327"/>
      <c r="AJ513" s="327">
        <v>1</v>
      </c>
      <c r="AK513" s="327">
        <v>1</v>
      </c>
      <c r="AL513" s="327"/>
      <c r="AM513" s="327">
        <v>1</v>
      </c>
      <c r="AN513" s="327"/>
      <c r="AO513" s="327"/>
      <c r="AP513" s="327">
        <v>1</v>
      </c>
      <c r="AQ513" s="327">
        <v>1</v>
      </c>
      <c r="AR513" s="327"/>
      <c r="AS513" s="327"/>
      <c r="AT513" s="327"/>
      <c r="AU513" s="327"/>
      <c r="AV513" s="327"/>
      <c r="AW513" s="327"/>
      <c r="AX513" s="327"/>
      <c r="AY513" s="327"/>
      <c r="AZ513" s="328">
        <v>15</v>
      </c>
    </row>
    <row r="514" spans="1:52">
      <c r="A514" s="315"/>
      <c r="B514" s="305" t="s">
        <v>227</v>
      </c>
      <c r="C514" s="317"/>
      <c r="D514" s="326"/>
      <c r="E514" s="327"/>
      <c r="F514" s="327"/>
      <c r="G514" s="327"/>
      <c r="H514" s="327"/>
      <c r="I514" s="327"/>
      <c r="J514" s="327"/>
      <c r="K514" s="327"/>
      <c r="L514" s="327"/>
      <c r="M514" s="327"/>
      <c r="N514" s="327"/>
      <c r="O514" s="327"/>
      <c r="P514" s="327"/>
      <c r="Q514" s="327"/>
      <c r="R514" s="327"/>
      <c r="S514" s="327">
        <v>2</v>
      </c>
      <c r="T514" s="327">
        <v>2</v>
      </c>
      <c r="U514" s="327"/>
      <c r="V514" s="327"/>
      <c r="W514" s="327"/>
      <c r="X514" s="327"/>
      <c r="Y514" s="327">
        <v>1</v>
      </c>
      <c r="Z514" s="327"/>
      <c r="AA514" s="327"/>
      <c r="AB514" s="327"/>
      <c r="AC514" s="327"/>
      <c r="AD514" s="327">
        <v>1</v>
      </c>
      <c r="AE514" s="327"/>
      <c r="AF514" s="327">
        <v>2</v>
      </c>
      <c r="AG514" s="327">
        <v>4</v>
      </c>
      <c r="AH514" s="327"/>
      <c r="AI514" s="327"/>
      <c r="AJ514" s="327"/>
      <c r="AK514" s="327"/>
      <c r="AL514" s="327"/>
      <c r="AM514" s="327"/>
      <c r="AN514" s="327"/>
      <c r="AO514" s="327">
        <v>1</v>
      </c>
      <c r="AP514" s="327"/>
      <c r="AQ514" s="327"/>
      <c r="AR514" s="327"/>
      <c r="AS514" s="327"/>
      <c r="AT514" s="327"/>
      <c r="AU514" s="327"/>
      <c r="AV514" s="327"/>
      <c r="AW514" s="327">
        <v>1</v>
      </c>
      <c r="AX514" s="327"/>
      <c r="AY514" s="327"/>
      <c r="AZ514" s="328">
        <v>14</v>
      </c>
    </row>
    <row r="515" spans="1:52">
      <c r="A515" s="315"/>
      <c r="B515" s="305" t="s">
        <v>224</v>
      </c>
      <c r="C515" s="317"/>
      <c r="D515" s="326"/>
      <c r="E515" s="327"/>
      <c r="F515" s="327"/>
      <c r="G515" s="327"/>
      <c r="H515" s="327"/>
      <c r="I515" s="327"/>
      <c r="J515" s="327"/>
      <c r="K515" s="327"/>
      <c r="L515" s="327"/>
      <c r="M515" s="327"/>
      <c r="N515" s="327"/>
      <c r="O515" s="327"/>
      <c r="P515" s="327"/>
      <c r="Q515" s="327"/>
      <c r="R515" s="327"/>
      <c r="S515" s="327">
        <v>1</v>
      </c>
      <c r="T515" s="327">
        <v>2</v>
      </c>
      <c r="U515" s="327">
        <v>1</v>
      </c>
      <c r="V515" s="327"/>
      <c r="W515" s="327"/>
      <c r="X515" s="327">
        <v>1</v>
      </c>
      <c r="Y515" s="327"/>
      <c r="Z515" s="327">
        <v>2</v>
      </c>
      <c r="AA515" s="327"/>
      <c r="AB515" s="327"/>
      <c r="AC515" s="327">
        <v>1</v>
      </c>
      <c r="AD515" s="327"/>
      <c r="AE515" s="327"/>
      <c r="AF515" s="327">
        <v>1</v>
      </c>
      <c r="AG515" s="327"/>
      <c r="AH515" s="327"/>
      <c r="AI515" s="327"/>
      <c r="AJ515" s="327">
        <v>1</v>
      </c>
      <c r="AK515" s="327"/>
      <c r="AL515" s="327">
        <v>1</v>
      </c>
      <c r="AM515" s="327"/>
      <c r="AN515" s="327">
        <v>1</v>
      </c>
      <c r="AO515" s="327"/>
      <c r="AP515" s="327"/>
      <c r="AQ515" s="327"/>
      <c r="AR515" s="327"/>
      <c r="AS515" s="327"/>
      <c r="AT515" s="327"/>
      <c r="AU515" s="327"/>
      <c r="AV515" s="327"/>
      <c r="AW515" s="327"/>
      <c r="AX515" s="327"/>
      <c r="AY515" s="327"/>
      <c r="AZ515" s="328">
        <v>12</v>
      </c>
    </row>
    <row r="516" spans="1:52">
      <c r="A516" s="315"/>
      <c r="B516" s="305" t="s">
        <v>186</v>
      </c>
      <c r="C516" s="305" t="s">
        <v>326</v>
      </c>
      <c r="D516" s="326"/>
      <c r="E516" s="327"/>
      <c r="F516" s="327"/>
      <c r="G516" s="327"/>
      <c r="H516" s="327"/>
      <c r="I516" s="327"/>
      <c r="J516" s="327"/>
      <c r="K516" s="327"/>
      <c r="L516" s="327"/>
      <c r="M516" s="327"/>
      <c r="N516" s="327"/>
      <c r="O516" s="327"/>
      <c r="P516" s="327"/>
      <c r="Q516" s="327"/>
      <c r="R516" s="327"/>
      <c r="S516" s="327"/>
      <c r="T516" s="327"/>
      <c r="U516" s="327"/>
      <c r="V516" s="327"/>
      <c r="W516" s="327"/>
      <c r="X516" s="327"/>
      <c r="Y516" s="327"/>
      <c r="Z516" s="327"/>
      <c r="AA516" s="327"/>
      <c r="AB516" s="327"/>
      <c r="AC516" s="327"/>
      <c r="AD516" s="327"/>
      <c r="AE516" s="327"/>
      <c r="AF516" s="327"/>
      <c r="AG516" s="327">
        <v>1</v>
      </c>
      <c r="AH516" s="327"/>
      <c r="AI516" s="327"/>
      <c r="AJ516" s="327"/>
      <c r="AK516" s="327"/>
      <c r="AL516" s="327"/>
      <c r="AM516" s="327"/>
      <c r="AN516" s="327"/>
      <c r="AO516" s="327"/>
      <c r="AP516" s="327"/>
      <c r="AQ516" s="327"/>
      <c r="AR516" s="327"/>
      <c r="AS516" s="327"/>
      <c r="AT516" s="327"/>
      <c r="AU516" s="327"/>
      <c r="AV516" s="327"/>
      <c r="AW516" s="327"/>
      <c r="AX516" s="327"/>
      <c r="AY516" s="327"/>
      <c r="AZ516" s="328">
        <v>1</v>
      </c>
    </row>
    <row r="517" spans="1:52">
      <c r="A517" s="315"/>
      <c r="B517" s="315"/>
      <c r="C517" s="318" t="s">
        <v>472</v>
      </c>
      <c r="D517" s="329"/>
      <c r="E517" s="330"/>
      <c r="F517" s="330"/>
      <c r="G517" s="330"/>
      <c r="H517" s="330"/>
      <c r="I517" s="330"/>
      <c r="J517" s="330"/>
      <c r="K517" s="330"/>
      <c r="L517" s="330"/>
      <c r="M517" s="330"/>
      <c r="N517" s="330"/>
      <c r="O517" s="330"/>
      <c r="P517" s="330"/>
      <c r="Q517" s="330"/>
      <c r="R517" s="330"/>
      <c r="S517" s="330"/>
      <c r="T517" s="330"/>
      <c r="U517" s="330"/>
      <c r="V517" s="330">
        <v>1</v>
      </c>
      <c r="W517" s="330">
        <v>1</v>
      </c>
      <c r="X517" s="330"/>
      <c r="Y517" s="330"/>
      <c r="Z517" s="330"/>
      <c r="AA517" s="330"/>
      <c r="AB517" s="330"/>
      <c r="AC517" s="330"/>
      <c r="AD517" s="330"/>
      <c r="AE517" s="330">
        <v>2</v>
      </c>
      <c r="AF517" s="330"/>
      <c r="AG517" s="330"/>
      <c r="AH517" s="330"/>
      <c r="AI517" s="330"/>
      <c r="AJ517" s="330"/>
      <c r="AK517" s="330"/>
      <c r="AL517" s="330"/>
      <c r="AM517" s="330"/>
      <c r="AN517" s="330"/>
      <c r="AO517" s="330"/>
      <c r="AP517" s="330"/>
      <c r="AQ517" s="330"/>
      <c r="AR517" s="330"/>
      <c r="AS517" s="330"/>
      <c r="AT517" s="330"/>
      <c r="AU517" s="330"/>
      <c r="AV517" s="330"/>
      <c r="AW517" s="330"/>
      <c r="AX517" s="330"/>
      <c r="AY517" s="330"/>
      <c r="AZ517" s="331">
        <v>4</v>
      </c>
    </row>
    <row r="518" spans="1:52">
      <c r="A518" s="315"/>
      <c r="B518" s="315"/>
      <c r="C518" s="318" t="s">
        <v>536</v>
      </c>
      <c r="D518" s="329"/>
      <c r="E518" s="330"/>
      <c r="F518" s="330"/>
      <c r="G518" s="330"/>
      <c r="H518" s="330"/>
      <c r="I518" s="330"/>
      <c r="J518" s="330"/>
      <c r="K518" s="330"/>
      <c r="L518" s="330"/>
      <c r="M518" s="330"/>
      <c r="N518" s="330"/>
      <c r="O518" s="330"/>
      <c r="P518" s="330"/>
      <c r="Q518" s="330"/>
      <c r="R518" s="330"/>
      <c r="S518" s="330"/>
      <c r="T518" s="330"/>
      <c r="U518" s="330"/>
      <c r="V518" s="330"/>
      <c r="W518" s="330"/>
      <c r="X518" s="330"/>
      <c r="Y518" s="330"/>
      <c r="Z518" s="330"/>
      <c r="AA518" s="330"/>
      <c r="AB518" s="330">
        <v>1</v>
      </c>
      <c r="AC518" s="330"/>
      <c r="AD518" s="330"/>
      <c r="AE518" s="330"/>
      <c r="AF518" s="330"/>
      <c r="AG518" s="330"/>
      <c r="AH518" s="330"/>
      <c r="AI518" s="330"/>
      <c r="AJ518" s="330"/>
      <c r="AK518" s="330"/>
      <c r="AL518" s="330"/>
      <c r="AM518" s="330"/>
      <c r="AN518" s="330"/>
      <c r="AO518" s="330"/>
      <c r="AP518" s="330"/>
      <c r="AQ518" s="330"/>
      <c r="AR518" s="330"/>
      <c r="AS518" s="330"/>
      <c r="AT518" s="330"/>
      <c r="AU518" s="330"/>
      <c r="AV518" s="330"/>
      <c r="AW518" s="330"/>
      <c r="AX518" s="330"/>
      <c r="AY518" s="330"/>
      <c r="AZ518" s="331">
        <v>1</v>
      </c>
    </row>
    <row r="519" spans="1:52">
      <c r="A519" s="315"/>
      <c r="B519" s="315"/>
      <c r="C519" s="318" t="s">
        <v>215</v>
      </c>
      <c r="D519" s="329"/>
      <c r="E519" s="330"/>
      <c r="F519" s="330">
        <v>1</v>
      </c>
      <c r="G519" s="330"/>
      <c r="H519" s="330"/>
      <c r="I519" s="330"/>
      <c r="J519" s="330"/>
      <c r="K519" s="330"/>
      <c r="L519" s="330"/>
      <c r="M519" s="330"/>
      <c r="N519" s="330"/>
      <c r="O519" s="330"/>
      <c r="P519" s="330"/>
      <c r="Q519" s="330"/>
      <c r="R519" s="330"/>
      <c r="S519" s="330"/>
      <c r="T519" s="330"/>
      <c r="U519" s="330"/>
      <c r="V519" s="330"/>
      <c r="W519" s="330"/>
      <c r="X519" s="330"/>
      <c r="Y519" s="330"/>
      <c r="Z519" s="330"/>
      <c r="AA519" s="330"/>
      <c r="AB519" s="330"/>
      <c r="AC519" s="330"/>
      <c r="AD519" s="330"/>
      <c r="AE519" s="330"/>
      <c r="AF519" s="330"/>
      <c r="AG519" s="330">
        <v>1</v>
      </c>
      <c r="AH519" s="330"/>
      <c r="AI519" s="330">
        <v>1</v>
      </c>
      <c r="AJ519" s="330"/>
      <c r="AK519" s="330"/>
      <c r="AL519" s="330"/>
      <c r="AM519" s="330">
        <v>1</v>
      </c>
      <c r="AN519" s="330">
        <v>1</v>
      </c>
      <c r="AO519" s="330"/>
      <c r="AP519" s="330"/>
      <c r="AQ519" s="330"/>
      <c r="AR519" s="330"/>
      <c r="AS519" s="330"/>
      <c r="AT519" s="330"/>
      <c r="AU519" s="330"/>
      <c r="AV519" s="330"/>
      <c r="AW519" s="330"/>
      <c r="AX519" s="330"/>
      <c r="AY519" s="330"/>
      <c r="AZ519" s="331">
        <v>5</v>
      </c>
    </row>
    <row r="520" spans="1:52">
      <c r="A520" s="315"/>
      <c r="B520" s="319" t="s">
        <v>967</v>
      </c>
      <c r="C520" s="320"/>
      <c r="D520" s="332"/>
      <c r="E520" s="333"/>
      <c r="F520" s="333">
        <v>1</v>
      </c>
      <c r="G520" s="333"/>
      <c r="H520" s="333"/>
      <c r="I520" s="333"/>
      <c r="J520" s="333"/>
      <c r="K520" s="333"/>
      <c r="L520" s="333"/>
      <c r="M520" s="333"/>
      <c r="N520" s="333"/>
      <c r="O520" s="333"/>
      <c r="P520" s="333"/>
      <c r="Q520" s="333"/>
      <c r="R520" s="333"/>
      <c r="S520" s="333"/>
      <c r="T520" s="333"/>
      <c r="U520" s="333"/>
      <c r="V520" s="333">
        <v>1</v>
      </c>
      <c r="W520" s="333">
        <v>1</v>
      </c>
      <c r="X520" s="333"/>
      <c r="Y520" s="333"/>
      <c r="Z520" s="333"/>
      <c r="AA520" s="333"/>
      <c r="AB520" s="333">
        <v>1</v>
      </c>
      <c r="AC520" s="333"/>
      <c r="AD520" s="333"/>
      <c r="AE520" s="333">
        <v>2</v>
      </c>
      <c r="AF520" s="333"/>
      <c r="AG520" s="333">
        <v>2</v>
      </c>
      <c r="AH520" s="333"/>
      <c r="AI520" s="333">
        <v>1</v>
      </c>
      <c r="AJ520" s="333"/>
      <c r="AK520" s="333"/>
      <c r="AL520" s="333"/>
      <c r="AM520" s="333">
        <v>1</v>
      </c>
      <c r="AN520" s="333">
        <v>1</v>
      </c>
      <c r="AO520" s="333"/>
      <c r="AP520" s="333"/>
      <c r="AQ520" s="333"/>
      <c r="AR520" s="333"/>
      <c r="AS520" s="333"/>
      <c r="AT520" s="333"/>
      <c r="AU520" s="333"/>
      <c r="AV520" s="333"/>
      <c r="AW520" s="333"/>
      <c r="AX520" s="333"/>
      <c r="AY520" s="333"/>
      <c r="AZ520" s="334">
        <v>11</v>
      </c>
    </row>
    <row r="521" spans="1:52">
      <c r="A521" s="315"/>
      <c r="B521" s="305" t="s">
        <v>228</v>
      </c>
      <c r="C521" s="305" t="s">
        <v>674</v>
      </c>
      <c r="D521" s="326"/>
      <c r="E521" s="327"/>
      <c r="F521" s="327"/>
      <c r="G521" s="327"/>
      <c r="H521" s="327"/>
      <c r="I521" s="327"/>
      <c r="J521" s="327"/>
      <c r="K521" s="327"/>
      <c r="L521" s="327"/>
      <c r="M521" s="327"/>
      <c r="N521" s="327"/>
      <c r="O521" s="327"/>
      <c r="P521" s="327"/>
      <c r="Q521" s="327"/>
      <c r="R521" s="327"/>
      <c r="S521" s="327"/>
      <c r="T521" s="327"/>
      <c r="U521" s="327"/>
      <c r="V521" s="327"/>
      <c r="W521" s="327"/>
      <c r="X521" s="327"/>
      <c r="Y521" s="327"/>
      <c r="Z521" s="327"/>
      <c r="AA521" s="327"/>
      <c r="AB521" s="327"/>
      <c r="AC521" s="327"/>
      <c r="AD521" s="327"/>
      <c r="AE521" s="327"/>
      <c r="AF521" s="327">
        <v>1</v>
      </c>
      <c r="AG521" s="327"/>
      <c r="AH521" s="327"/>
      <c r="AI521" s="327"/>
      <c r="AJ521" s="327"/>
      <c r="AK521" s="327"/>
      <c r="AL521" s="327"/>
      <c r="AM521" s="327"/>
      <c r="AN521" s="327"/>
      <c r="AO521" s="327"/>
      <c r="AP521" s="327"/>
      <c r="AQ521" s="327"/>
      <c r="AR521" s="327"/>
      <c r="AS521" s="327"/>
      <c r="AT521" s="327"/>
      <c r="AU521" s="327"/>
      <c r="AV521" s="327"/>
      <c r="AW521" s="327"/>
      <c r="AX521" s="327"/>
      <c r="AY521" s="327"/>
      <c r="AZ521" s="328">
        <v>1</v>
      </c>
    </row>
    <row r="522" spans="1:52">
      <c r="A522" s="315"/>
      <c r="B522" s="315"/>
      <c r="C522" s="318" t="s">
        <v>422</v>
      </c>
      <c r="D522" s="329"/>
      <c r="E522" s="330"/>
      <c r="F522" s="330"/>
      <c r="G522" s="330"/>
      <c r="H522" s="330"/>
      <c r="I522" s="330"/>
      <c r="J522" s="330"/>
      <c r="K522" s="330"/>
      <c r="L522" s="330"/>
      <c r="M522" s="330"/>
      <c r="N522" s="330"/>
      <c r="O522" s="330">
        <v>1</v>
      </c>
      <c r="P522" s="330"/>
      <c r="Q522" s="330"/>
      <c r="R522" s="330"/>
      <c r="S522" s="330"/>
      <c r="T522" s="330"/>
      <c r="U522" s="330"/>
      <c r="V522" s="330"/>
      <c r="W522" s="330">
        <v>1</v>
      </c>
      <c r="X522" s="330"/>
      <c r="Y522" s="330"/>
      <c r="Z522" s="330"/>
      <c r="AA522" s="330"/>
      <c r="AB522" s="330"/>
      <c r="AC522" s="330"/>
      <c r="AD522" s="330"/>
      <c r="AE522" s="330"/>
      <c r="AF522" s="330"/>
      <c r="AG522" s="330"/>
      <c r="AH522" s="330"/>
      <c r="AI522" s="330"/>
      <c r="AJ522" s="330"/>
      <c r="AK522" s="330"/>
      <c r="AL522" s="330"/>
      <c r="AM522" s="330"/>
      <c r="AN522" s="330"/>
      <c r="AO522" s="330"/>
      <c r="AP522" s="330"/>
      <c r="AQ522" s="330"/>
      <c r="AR522" s="330"/>
      <c r="AS522" s="330"/>
      <c r="AT522" s="330"/>
      <c r="AU522" s="330"/>
      <c r="AV522" s="330"/>
      <c r="AW522" s="330"/>
      <c r="AX522" s="330"/>
      <c r="AY522" s="330"/>
      <c r="AZ522" s="331">
        <v>2</v>
      </c>
    </row>
    <row r="523" spans="1:52">
      <c r="A523" s="315"/>
      <c r="B523" s="315"/>
      <c r="C523" s="318" t="s">
        <v>228</v>
      </c>
      <c r="D523" s="329"/>
      <c r="E523" s="330"/>
      <c r="F523" s="330"/>
      <c r="G523" s="330"/>
      <c r="H523" s="330"/>
      <c r="I523" s="330"/>
      <c r="J523" s="330"/>
      <c r="K523" s="330"/>
      <c r="L523" s="330"/>
      <c r="M523" s="330"/>
      <c r="N523" s="330"/>
      <c r="O523" s="330"/>
      <c r="P523" s="330"/>
      <c r="Q523" s="330"/>
      <c r="R523" s="330"/>
      <c r="S523" s="330">
        <v>1</v>
      </c>
      <c r="T523" s="330"/>
      <c r="U523" s="330">
        <v>1</v>
      </c>
      <c r="V523" s="330"/>
      <c r="W523" s="330"/>
      <c r="X523" s="330"/>
      <c r="Y523" s="330">
        <v>1</v>
      </c>
      <c r="Z523" s="330"/>
      <c r="AA523" s="330"/>
      <c r="AB523" s="330"/>
      <c r="AC523" s="330"/>
      <c r="AD523" s="330"/>
      <c r="AE523" s="330"/>
      <c r="AF523" s="330"/>
      <c r="AG523" s="330">
        <v>1</v>
      </c>
      <c r="AH523" s="330"/>
      <c r="AI523" s="330">
        <v>1</v>
      </c>
      <c r="AJ523" s="330">
        <v>1</v>
      </c>
      <c r="AK523" s="330">
        <v>1</v>
      </c>
      <c r="AL523" s="330"/>
      <c r="AM523" s="330"/>
      <c r="AN523" s="330"/>
      <c r="AO523" s="330"/>
      <c r="AP523" s="330"/>
      <c r="AQ523" s="330"/>
      <c r="AR523" s="330"/>
      <c r="AS523" s="330"/>
      <c r="AT523" s="330"/>
      <c r="AU523" s="330"/>
      <c r="AV523" s="330"/>
      <c r="AW523" s="330"/>
      <c r="AX523" s="330"/>
      <c r="AY523" s="330"/>
      <c r="AZ523" s="331">
        <v>7</v>
      </c>
    </row>
    <row r="524" spans="1:52">
      <c r="A524" s="315"/>
      <c r="B524" s="319" t="s">
        <v>968</v>
      </c>
      <c r="C524" s="320"/>
      <c r="D524" s="332"/>
      <c r="E524" s="333"/>
      <c r="F524" s="333"/>
      <c r="G524" s="333"/>
      <c r="H524" s="333"/>
      <c r="I524" s="333"/>
      <c r="J524" s="333"/>
      <c r="K524" s="333"/>
      <c r="L524" s="333"/>
      <c r="M524" s="333"/>
      <c r="N524" s="333"/>
      <c r="O524" s="333">
        <v>1</v>
      </c>
      <c r="P524" s="333"/>
      <c r="Q524" s="333"/>
      <c r="R524" s="333"/>
      <c r="S524" s="333">
        <v>1</v>
      </c>
      <c r="T524" s="333"/>
      <c r="U524" s="333">
        <v>1</v>
      </c>
      <c r="V524" s="333"/>
      <c r="W524" s="333">
        <v>1</v>
      </c>
      <c r="X524" s="333"/>
      <c r="Y524" s="333">
        <v>1</v>
      </c>
      <c r="Z524" s="333"/>
      <c r="AA524" s="333"/>
      <c r="AB524" s="333"/>
      <c r="AC524" s="333"/>
      <c r="AD524" s="333"/>
      <c r="AE524" s="333"/>
      <c r="AF524" s="333">
        <v>1</v>
      </c>
      <c r="AG524" s="333">
        <v>1</v>
      </c>
      <c r="AH524" s="333"/>
      <c r="AI524" s="333">
        <v>1</v>
      </c>
      <c r="AJ524" s="333">
        <v>1</v>
      </c>
      <c r="AK524" s="333">
        <v>1</v>
      </c>
      <c r="AL524" s="333"/>
      <c r="AM524" s="333"/>
      <c r="AN524" s="333"/>
      <c r="AO524" s="333"/>
      <c r="AP524" s="333"/>
      <c r="AQ524" s="333"/>
      <c r="AR524" s="333"/>
      <c r="AS524" s="333"/>
      <c r="AT524" s="333"/>
      <c r="AU524" s="333"/>
      <c r="AV524" s="333"/>
      <c r="AW524" s="333"/>
      <c r="AX524" s="333"/>
      <c r="AY524" s="333"/>
      <c r="AZ524" s="334">
        <v>10</v>
      </c>
    </row>
    <row r="525" spans="1:52">
      <c r="A525" s="315"/>
      <c r="B525" s="305" t="s">
        <v>203</v>
      </c>
      <c r="C525" s="305" t="s">
        <v>386</v>
      </c>
      <c r="D525" s="326"/>
      <c r="E525" s="327"/>
      <c r="F525" s="327"/>
      <c r="G525" s="327"/>
      <c r="H525" s="327"/>
      <c r="I525" s="327">
        <v>1</v>
      </c>
      <c r="J525" s="327"/>
      <c r="K525" s="327"/>
      <c r="L525" s="327"/>
      <c r="M525" s="327"/>
      <c r="N525" s="327"/>
      <c r="O525" s="327"/>
      <c r="P525" s="327"/>
      <c r="Q525" s="327"/>
      <c r="R525" s="327"/>
      <c r="S525" s="327"/>
      <c r="T525" s="327"/>
      <c r="U525" s="327"/>
      <c r="V525" s="327"/>
      <c r="W525" s="327"/>
      <c r="X525" s="327"/>
      <c r="Y525" s="327"/>
      <c r="Z525" s="327"/>
      <c r="AA525" s="327"/>
      <c r="AB525" s="327"/>
      <c r="AC525" s="327"/>
      <c r="AD525" s="327"/>
      <c r="AE525" s="327"/>
      <c r="AF525" s="327"/>
      <c r="AG525" s="327"/>
      <c r="AH525" s="327"/>
      <c r="AI525" s="327"/>
      <c r="AJ525" s="327"/>
      <c r="AK525" s="327"/>
      <c r="AL525" s="327"/>
      <c r="AM525" s="327"/>
      <c r="AN525" s="327"/>
      <c r="AO525" s="327"/>
      <c r="AP525" s="327"/>
      <c r="AQ525" s="327"/>
      <c r="AR525" s="327">
        <v>1</v>
      </c>
      <c r="AS525" s="327"/>
      <c r="AT525" s="327"/>
      <c r="AU525" s="327"/>
      <c r="AV525" s="327"/>
      <c r="AW525" s="327"/>
      <c r="AX525" s="327"/>
      <c r="AY525" s="327"/>
      <c r="AZ525" s="328">
        <v>2</v>
      </c>
    </row>
    <row r="526" spans="1:52">
      <c r="A526" s="315"/>
      <c r="B526" s="315"/>
      <c r="C526" s="318" t="s">
        <v>559</v>
      </c>
      <c r="D526" s="329"/>
      <c r="E526" s="330"/>
      <c r="F526" s="330"/>
      <c r="G526" s="330"/>
      <c r="H526" s="330"/>
      <c r="I526" s="330"/>
      <c r="J526" s="330"/>
      <c r="K526" s="330"/>
      <c r="L526" s="330"/>
      <c r="M526" s="330"/>
      <c r="N526" s="330"/>
      <c r="O526" s="330"/>
      <c r="P526" s="330"/>
      <c r="Q526" s="330"/>
      <c r="R526" s="330"/>
      <c r="S526" s="330"/>
      <c r="T526" s="330"/>
      <c r="U526" s="330"/>
      <c r="V526" s="330"/>
      <c r="W526" s="330"/>
      <c r="X526" s="330"/>
      <c r="Y526" s="330"/>
      <c r="Z526" s="330"/>
      <c r="AA526" s="330"/>
      <c r="AB526" s="330"/>
      <c r="AC526" s="330">
        <v>1</v>
      </c>
      <c r="AD526" s="330"/>
      <c r="AE526" s="330"/>
      <c r="AF526" s="330"/>
      <c r="AG526" s="330"/>
      <c r="AH526" s="330"/>
      <c r="AI526" s="330"/>
      <c r="AJ526" s="330"/>
      <c r="AK526" s="330"/>
      <c r="AL526" s="330"/>
      <c r="AM526" s="330"/>
      <c r="AN526" s="330"/>
      <c r="AO526" s="330"/>
      <c r="AP526" s="330"/>
      <c r="AQ526" s="330"/>
      <c r="AR526" s="330">
        <v>1</v>
      </c>
      <c r="AS526" s="330"/>
      <c r="AT526" s="330"/>
      <c r="AU526" s="330"/>
      <c r="AV526" s="330"/>
      <c r="AW526" s="330"/>
      <c r="AX526" s="330"/>
      <c r="AY526" s="330"/>
      <c r="AZ526" s="331">
        <v>2</v>
      </c>
    </row>
    <row r="527" spans="1:52">
      <c r="A527" s="315"/>
      <c r="B527" s="315"/>
      <c r="C527" s="318" t="s">
        <v>465</v>
      </c>
      <c r="D527" s="329"/>
      <c r="E527" s="330"/>
      <c r="F527" s="330"/>
      <c r="G527" s="330"/>
      <c r="H527" s="330"/>
      <c r="I527" s="330"/>
      <c r="J527" s="330"/>
      <c r="K527" s="330"/>
      <c r="L527" s="330"/>
      <c r="M527" s="330"/>
      <c r="N527" s="330"/>
      <c r="O527" s="330"/>
      <c r="P527" s="330"/>
      <c r="Q527" s="330"/>
      <c r="R527" s="330"/>
      <c r="S527" s="330"/>
      <c r="T527" s="330"/>
      <c r="U527" s="330"/>
      <c r="V527" s="330">
        <v>1</v>
      </c>
      <c r="W527" s="330">
        <v>2</v>
      </c>
      <c r="X527" s="330"/>
      <c r="Y527" s="330"/>
      <c r="Z527" s="330"/>
      <c r="AA527" s="330"/>
      <c r="AB527" s="330"/>
      <c r="AC527" s="330"/>
      <c r="AD527" s="330"/>
      <c r="AE527" s="330"/>
      <c r="AF527" s="330"/>
      <c r="AG527" s="330"/>
      <c r="AH527" s="330"/>
      <c r="AI527" s="330"/>
      <c r="AJ527" s="330"/>
      <c r="AK527" s="330"/>
      <c r="AL527" s="330"/>
      <c r="AM527" s="330"/>
      <c r="AN527" s="330"/>
      <c r="AO527" s="330"/>
      <c r="AP527" s="330"/>
      <c r="AQ527" s="330"/>
      <c r="AR527" s="330"/>
      <c r="AS527" s="330"/>
      <c r="AT527" s="330"/>
      <c r="AU527" s="330"/>
      <c r="AV527" s="330"/>
      <c r="AW527" s="330"/>
      <c r="AX527" s="330"/>
      <c r="AY527" s="330"/>
      <c r="AZ527" s="331">
        <v>3</v>
      </c>
    </row>
    <row r="528" spans="1:52">
      <c r="A528" s="315"/>
      <c r="B528" s="315"/>
      <c r="C528" s="318" t="s">
        <v>802</v>
      </c>
      <c r="D528" s="329"/>
      <c r="E528" s="330"/>
      <c r="F528" s="330"/>
      <c r="G528" s="330"/>
      <c r="H528" s="330"/>
      <c r="I528" s="330"/>
      <c r="J528" s="330"/>
      <c r="K528" s="330"/>
      <c r="L528" s="330"/>
      <c r="M528" s="330"/>
      <c r="N528" s="330"/>
      <c r="O528" s="330"/>
      <c r="P528" s="330"/>
      <c r="Q528" s="330"/>
      <c r="R528" s="330"/>
      <c r="S528" s="330"/>
      <c r="T528" s="330"/>
      <c r="U528" s="330"/>
      <c r="V528" s="330"/>
      <c r="W528" s="330"/>
      <c r="X528" s="330"/>
      <c r="Y528" s="330"/>
      <c r="Z528" s="330"/>
      <c r="AA528" s="330"/>
      <c r="AB528" s="330"/>
      <c r="AC528" s="330"/>
      <c r="AD528" s="330"/>
      <c r="AE528" s="330"/>
      <c r="AF528" s="330"/>
      <c r="AG528" s="330"/>
      <c r="AH528" s="330"/>
      <c r="AI528" s="330"/>
      <c r="AJ528" s="330"/>
      <c r="AK528" s="330"/>
      <c r="AL528" s="330"/>
      <c r="AM528" s="330"/>
      <c r="AN528" s="330"/>
      <c r="AO528" s="330"/>
      <c r="AP528" s="330"/>
      <c r="AQ528" s="330"/>
      <c r="AR528" s="330"/>
      <c r="AS528" s="330">
        <v>1</v>
      </c>
      <c r="AT528" s="330"/>
      <c r="AU528" s="330"/>
      <c r="AV528" s="330"/>
      <c r="AW528" s="330"/>
      <c r="AX528" s="330"/>
      <c r="AY528" s="330"/>
      <c r="AZ528" s="331">
        <v>1</v>
      </c>
    </row>
    <row r="529" spans="1:52">
      <c r="A529" s="315"/>
      <c r="B529" s="315"/>
      <c r="C529" s="318" t="s">
        <v>200</v>
      </c>
      <c r="D529" s="329"/>
      <c r="E529" s="330"/>
      <c r="F529" s="330"/>
      <c r="G529" s="330"/>
      <c r="H529" s="330"/>
      <c r="I529" s="330"/>
      <c r="J529" s="330"/>
      <c r="K529" s="330"/>
      <c r="L529" s="330"/>
      <c r="M529" s="330"/>
      <c r="N529" s="330"/>
      <c r="O529" s="330"/>
      <c r="P529" s="330"/>
      <c r="Q529" s="330"/>
      <c r="R529" s="330"/>
      <c r="S529" s="330"/>
      <c r="T529" s="330"/>
      <c r="U529" s="330"/>
      <c r="V529" s="330"/>
      <c r="W529" s="330"/>
      <c r="X529" s="330"/>
      <c r="Y529" s="330"/>
      <c r="Z529" s="330"/>
      <c r="AA529" s="330"/>
      <c r="AB529" s="330"/>
      <c r="AC529" s="330"/>
      <c r="AD529" s="330"/>
      <c r="AE529" s="330"/>
      <c r="AF529" s="330"/>
      <c r="AG529" s="330"/>
      <c r="AH529" s="330"/>
      <c r="AI529" s="330"/>
      <c r="AJ529" s="330"/>
      <c r="AK529" s="330"/>
      <c r="AL529" s="330"/>
      <c r="AM529" s="330"/>
      <c r="AN529" s="330"/>
      <c r="AO529" s="330"/>
      <c r="AP529" s="330"/>
      <c r="AQ529" s="330"/>
      <c r="AR529" s="330"/>
      <c r="AS529" s="330"/>
      <c r="AT529" s="330">
        <v>1</v>
      </c>
      <c r="AU529" s="330"/>
      <c r="AV529" s="330"/>
      <c r="AW529" s="330"/>
      <c r="AX529" s="330"/>
      <c r="AY529" s="330"/>
      <c r="AZ529" s="331">
        <v>1</v>
      </c>
    </row>
    <row r="530" spans="1:52">
      <c r="A530" s="315"/>
      <c r="B530" s="319" t="s">
        <v>969</v>
      </c>
      <c r="C530" s="320"/>
      <c r="D530" s="332"/>
      <c r="E530" s="333"/>
      <c r="F530" s="333"/>
      <c r="G530" s="333"/>
      <c r="H530" s="333"/>
      <c r="I530" s="333">
        <v>1</v>
      </c>
      <c r="J530" s="333"/>
      <c r="K530" s="333"/>
      <c r="L530" s="333"/>
      <c r="M530" s="333"/>
      <c r="N530" s="333"/>
      <c r="O530" s="333"/>
      <c r="P530" s="333"/>
      <c r="Q530" s="333"/>
      <c r="R530" s="333"/>
      <c r="S530" s="333"/>
      <c r="T530" s="333"/>
      <c r="U530" s="333"/>
      <c r="V530" s="333">
        <v>1</v>
      </c>
      <c r="W530" s="333">
        <v>2</v>
      </c>
      <c r="X530" s="333"/>
      <c r="Y530" s="333"/>
      <c r="Z530" s="333"/>
      <c r="AA530" s="333"/>
      <c r="AB530" s="333"/>
      <c r="AC530" s="333">
        <v>1</v>
      </c>
      <c r="AD530" s="333"/>
      <c r="AE530" s="333"/>
      <c r="AF530" s="333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>
        <v>2</v>
      </c>
      <c r="AS530" s="333">
        <v>1</v>
      </c>
      <c r="AT530" s="333">
        <v>1</v>
      </c>
      <c r="AU530" s="333"/>
      <c r="AV530" s="333"/>
      <c r="AW530" s="333"/>
      <c r="AX530" s="333"/>
      <c r="AY530" s="333"/>
      <c r="AZ530" s="334">
        <v>9</v>
      </c>
    </row>
    <row r="531" spans="1:52">
      <c r="A531" s="315"/>
      <c r="B531" s="305" t="s">
        <v>183</v>
      </c>
      <c r="C531" s="305" t="s">
        <v>365</v>
      </c>
      <c r="D531" s="326"/>
      <c r="E531" s="327"/>
      <c r="F531" s="327">
        <v>1</v>
      </c>
      <c r="G531" s="327"/>
      <c r="H531" s="327"/>
      <c r="I531" s="327"/>
      <c r="J531" s="327"/>
      <c r="K531" s="327"/>
      <c r="L531" s="327"/>
      <c r="M531" s="327"/>
      <c r="N531" s="327"/>
      <c r="O531" s="327"/>
      <c r="P531" s="327"/>
      <c r="Q531" s="327"/>
      <c r="R531" s="327"/>
      <c r="S531" s="327"/>
      <c r="T531" s="327"/>
      <c r="U531" s="327"/>
      <c r="V531" s="327"/>
      <c r="W531" s="327"/>
      <c r="X531" s="327"/>
      <c r="Y531" s="327"/>
      <c r="Z531" s="327"/>
      <c r="AA531" s="327"/>
      <c r="AB531" s="327"/>
      <c r="AC531" s="327"/>
      <c r="AD531" s="327"/>
      <c r="AE531" s="327"/>
      <c r="AF531" s="327"/>
      <c r="AG531" s="327"/>
      <c r="AH531" s="327"/>
      <c r="AI531" s="327"/>
      <c r="AJ531" s="327"/>
      <c r="AK531" s="327"/>
      <c r="AL531" s="327"/>
      <c r="AM531" s="327"/>
      <c r="AN531" s="327"/>
      <c r="AO531" s="327"/>
      <c r="AP531" s="327"/>
      <c r="AQ531" s="327"/>
      <c r="AR531" s="327"/>
      <c r="AS531" s="327"/>
      <c r="AT531" s="327"/>
      <c r="AU531" s="327"/>
      <c r="AV531" s="327"/>
      <c r="AW531" s="327"/>
      <c r="AX531" s="327"/>
      <c r="AY531" s="327"/>
      <c r="AZ531" s="328">
        <v>1</v>
      </c>
    </row>
    <row r="532" spans="1:52">
      <c r="A532" s="315"/>
      <c r="B532" s="315"/>
      <c r="C532" s="318" t="s">
        <v>183</v>
      </c>
      <c r="D532" s="329"/>
      <c r="E532" s="330"/>
      <c r="F532" s="330"/>
      <c r="G532" s="330"/>
      <c r="H532" s="330">
        <v>1</v>
      </c>
      <c r="I532" s="330"/>
      <c r="J532" s="330"/>
      <c r="K532" s="330"/>
      <c r="L532" s="330"/>
      <c r="M532" s="330"/>
      <c r="N532" s="330"/>
      <c r="O532" s="330"/>
      <c r="P532" s="330"/>
      <c r="Q532" s="330"/>
      <c r="R532" s="330"/>
      <c r="S532" s="330"/>
      <c r="T532" s="330"/>
      <c r="U532" s="330"/>
      <c r="V532" s="330"/>
      <c r="W532" s="330"/>
      <c r="X532" s="330"/>
      <c r="Y532" s="330"/>
      <c r="Z532" s="330"/>
      <c r="AA532" s="330"/>
      <c r="AB532" s="330"/>
      <c r="AC532" s="330"/>
      <c r="AD532" s="330"/>
      <c r="AE532" s="330"/>
      <c r="AF532" s="330"/>
      <c r="AG532" s="330"/>
      <c r="AH532" s="330"/>
      <c r="AI532" s="330"/>
      <c r="AJ532" s="330"/>
      <c r="AK532" s="330"/>
      <c r="AL532" s="330"/>
      <c r="AM532" s="330"/>
      <c r="AN532" s="330"/>
      <c r="AO532" s="330"/>
      <c r="AP532" s="330"/>
      <c r="AQ532" s="330"/>
      <c r="AR532" s="330"/>
      <c r="AS532" s="330"/>
      <c r="AT532" s="330"/>
      <c r="AU532" s="330"/>
      <c r="AV532" s="330"/>
      <c r="AW532" s="330"/>
      <c r="AX532" s="330"/>
      <c r="AY532" s="330"/>
      <c r="AZ532" s="331">
        <v>1</v>
      </c>
    </row>
    <row r="533" spans="1:52">
      <c r="A533" s="315"/>
      <c r="B533" s="315"/>
      <c r="C533" s="318" t="s">
        <v>244</v>
      </c>
      <c r="D533" s="329"/>
      <c r="E533" s="330"/>
      <c r="F533" s="330"/>
      <c r="G533" s="330"/>
      <c r="H533" s="330"/>
      <c r="I533" s="330"/>
      <c r="J533" s="330"/>
      <c r="K533" s="330"/>
      <c r="L533" s="330"/>
      <c r="M533" s="330"/>
      <c r="N533" s="330"/>
      <c r="O533" s="330"/>
      <c r="P533" s="330"/>
      <c r="Q533" s="330"/>
      <c r="R533" s="330"/>
      <c r="S533" s="330"/>
      <c r="T533" s="330"/>
      <c r="U533" s="330"/>
      <c r="V533" s="330"/>
      <c r="W533" s="330"/>
      <c r="X533" s="330"/>
      <c r="Y533" s="330"/>
      <c r="Z533" s="330"/>
      <c r="AA533" s="330"/>
      <c r="AB533" s="330"/>
      <c r="AC533" s="330"/>
      <c r="AD533" s="330"/>
      <c r="AE533" s="330"/>
      <c r="AF533" s="330"/>
      <c r="AG533" s="330"/>
      <c r="AH533" s="330"/>
      <c r="AI533" s="330"/>
      <c r="AJ533" s="330"/>
      <c r="AK533" s="330"/>
      <c r="AL533" s="330"/>
      <c r="AM533" s="330">
        <v>1</v>
      </c>
      <c r="AN533" s="330"/>
      <c r="AO533" s="330"/>
      <c r="AP533" s="330"/>
      <c r="AQ533" s="330"/>
      <c r="AR533" s="330"/>
      <c r="AS533" s="330"/>
      <c r="AT533" s="330"/>
      <c r="AU533" s="330"/>
      <c r="AV533" s="330"/>
      <c r="AW533" s="330"/>
      <c r="AX533" s="330"/>
      <c r="AY533" s="330"/>
      <c r="AZ533" s="331">
        <v>1</v>
      </c>
    </row>
    <row r="534" spans="1:52">
      <c r="A534" s="315"/>
      <c r="B534" s="319" t="s">
        <v>970</v>
      </c>
      <c r="C534" s="320"/>
      <c r="D534" s="332"/>
      <c r="E534" s="333"/>
      <c r="F534" s="333">
        <v>1</v>
      </c>
      <c r="G534" s="333"/>
      <c r="H534" s="333">
        <v>1</v>
      </c>
      <c r="I534" s="333"/>
      <c r="J534" s="333"/>
      <c r="K534" s="333"/>
      <c r="L534" s="333"/>
      <c r="M534" s="333"/>
      <c r="N534" s="333"/>
      <c r="O534" s="333"/>
      <c r="P534" s="333"/>
      <c r="Q534" s="333"/>
      <c r="R534" s="333"/>
      <c r="S534" s="333"/>
      <c r="T534" s="333"/>
      <c r="U534" s="333"/>
      <c r="V534" s="333"/>
      <c r="W534" s="333"/>
      <c r="X534" s="333"/>
      <c r="Y534" s="333"/>
      <c r="Z534" s="333"/>
      <c r="AA534" s="333"/>
      <c r="AB534" s="333"/>
      <c r="AC534" s="333"/>
      <c r="AD534" s="333"/>
      <c r="AE534" s="333"/>
      <c r="AF534" s="333"/>
      <c r="AG534" s="333"/>
      <c r="AH534" s="333"/>
      <c r="AI534" s="333"/>
      <c r="AJ534" s="333"/>
      <c r="AK534" s="333"/>
      <c r="AL534" s="333"/>
      <c r="AM534" s="333">
        <v>1</v>
      </c>
      <c r="AN534" s="333"/>
      <c r="AO534" s="333"/>
      <c r="AP534" s="333"/>
      <c r="AQ534" s="333"/>
      <c r="AR534" s="333"/>
      <c r="AS534" s="333"/>
      <c r="AT534" s="333"/>
      <c r="AU534" s="333"/>
      <c r="AV534" s="333"/>
      <c r="AW534" s="333"/>
      <c r="AX534" s="333"/>
      <c r="AY534" s="333"/>
      <c r="AZ534" s="334">
        <v>3</v>
      </c>
    </row>
    <row r="535" spans="1:52">
      <c r="A535" s="315"/>
      <c r="B535" s="305" t="s">
        <v>230</v>
      </c>
      <c r="C535" s="305" t="s">
        <v>734</v>
      </c>
      <c r="D535" s="326"/>
      <c r="E535" s="327"/>
      <c r="F535" s="327"/>
      <c r="G535" s="327"/>
      <c r="H535" s="327"/>
      <c r="I535" s="327"/>
      <c r="J535" s="327"/>
      <c r="K535" s="327"/>
      <c r="L535" s="327"/>
      <c r="M535" s="327"/>
      <c r="N535" s="327"/>
      <c r="O535" s="327"/>
      <c r="P535" s="327"/>
      <c r="Q535" s="327"/>
      <c r="R535" s="327"/>
      <c r="S535" s="327"/>
      <c r="T535" s="327"/>
      <c r="U535" s="327"/>
      <c r="V535" s="327"/>
      <c r="W535" s="327"/>
      <c r="X535" s="327"/>
      <c r="Y535" s="327"/>
      <c r="Z535" s="327"/>
      <c r="AA535" s="327"/>
      <c r="AB535" s="327"/>
      <c r="AC535" s="327"/>
      <c r="AD535" s="327"/>
      <c r="AE535" s="327"/>
      <c r="AF535" s="327"/>
      <c r="AG535" s="327"/>
      <c r="AH535" s="327"/>
      <c r="AI535" s="327"/>
      <c r="AJ535" s="327"/>
      <c r="AK535" s="327"/>
      <c r="AL535" s="327">
        <v>1</v>
      </c>
      <c r="AM535" s="327"/>
      <c r="AN535" s="327"/>
      <c r="AO535" s="327"/>
      <c r="AP535" s="327"/>
      <c r="AQ535" s="327"/>
      <c r="AR535" s="327"/>
      <c r="AS535" s="327"/>
      <c r="AT535" s="327"/>
      <c r="AU535" s="327"/>
      <c r="AV535" s="327"/>
      <c r="AW535" s="327"/>
      <c r="AX535" s="327"/>
      <c r="AY535" s="327"/>
      <c r="AZ535" s="328">
        <v>1</v>
      </c>
    </row>
    <row r="536" spans="1:52">
      <c r="A536" s="315"/>
      <c r="B536" s="319" t="s">
        <v>971</v>
      </c>
      <c r="C536" s="320"/>
      <c r="D536" s="332"/>
      <c r="E536" s="333"/>
      <c r="F536" s="333"/>
      <c r="G536" s="333"/>
      <c r="H536" s="333"/>
      <c r="I536" s="333"/>
      <c r="J536" s="333"/>
      <c r="K536" s="333"/>
      <c r="L536" s="333"/>
      <c r="M536" s="333"/>
      <c r="N536" s="333"/>
      <c r="O536" s="333"/>
      <c r="P536" s="333"/>
      <c r="Q536" s="333"/>
      <c r="R536" s="333"/>
      <c r="S536" s="333"/>
      <c r="T536" s="333"/>
      <c r="U536" s="333"/>
      <c r="V536" s="333"/>
      <c r="W536" s="333"/>
      <c r="X536" s="333"/>
      <c r="Y536" s="333"/>
      <c r="Z536" s="333"/>
      <c r="AA536" s="333"/>
      <c r="AB536" s="333"/>
      <c r="AC536" s="333"/>
      <c r="AD536" s="333"/>
      <c r="AE536" s="333"/>
      <c r="AF536" s="333"/>
      <c r="AG536" s="333"/>
      <c r="AH536" s="333"/>
      <c r="AI536" s="333"/>
      <c r="AJ536" s="333"/>
      <c r="AK536" s="333"/>
      <c r="AL536" s="333">
        <v>1</v>
      </c>
      <c r="AM536" s="333"/>
      <c r="AN536" s="333"/>
      <c r="AO536" s="333"/>
      <c r="AP536" s="333"/>
      <c r="AQ536" s="333"/>
      <c r="AR536" s="333"/>
      <c r="AS536" s="333"/>
      <c r="AT536" s="333"/>
      <c r="AU536" s="333"/>
      <c r="AV536" s="333"/>
      <c r="AW536" s="333"/>
      <c r="AX536" s="333"/>
      <c r="AY536" s="333"/>
      <c r="AZ536" s="334">
        <v>1</v>
      </c>
    </row>
    <row r="537" spans="1:52">
      <c r="A537" s="339" t="s">
        <v>905</v>
      </c>
      <c r="B537" s="340"/>
      <c r="C537" s="340"/>
      <c r="D537" s="341"/>
      <c r="E537" s="342">
        <v>3</v>
      </c>
      <c r="F537" s="342">
        <v>4</v>
      </c>
      <c r="G537" s="342">
        <v>3</v>
      </c>
      <c r="H537" s="342">
        <v>1</v>
      </c>
      <c r="I537" s="342">
        <v>2</v>
      </c>
      <c r="J537" s="342">
        <v>1</v>
      </c>
      <c r="K537" s="342">
        <v>6</v>
      </c>
      <c r="L537" s="342">
        <v>4</v>
      </c>
      <c r="M537" s="342"/>
      <c r="N537" s="342">
        <v>3</v>
      </c>
      <c r="O537" s="342">
        <v>5</v>
      </c>
      <c r="P537" s="342">
        <v>3</v>
      </c>
      <c r="Q537" s="342">
        <v>5</v>
      </c>
      <c r="R537" s="342">
        <v>3</v>
      </c>
      <c r="S537" s="342">
        <v>11</v>
      </c>
      <c r="T537" s="342">
        <v>11</v>
      </c>
      <c r="U537" s="342">
        <v>8</v>
      </c>
      <c r="V537" s="342">
        <v>6</v>
      </c>
      <c r="W537" s="342">
        <v>11</v>
      </c>
      <c r="X537" s="342">
        <v>6</v>
      </c>
      <c r="Y537" s="342">
        <v>7</v>
      </c>
      <c r="Z537" s="342">
        <v>7</v>
      </c>
      <c r="AA537" s="342">
        <v>8</v>
      </c>
      <c r="AB537" s="342">
        <v>4</v>
      </c>
      <c r="AC537" s="342">
        <v>5</v>
      </c>
      <c r="AD537" s="342">
        <v>10</v>
      </c>
      <c r="AE537" s="342">
        <v>11</v>
      </c>
      <c r="AF537" s="342">
        <v>16</v>
      </c>
      <c r="AG537" s="342">
        <v>18</v>
      </c>
      <c r="AH537" s="342">
        <v>9</v>
      </c>
      <c r="AI537" s="342">
        <v>6</v>
      </c>
      <c r="AJ537" s="342">
        <v>9</v>
      </c>
      <c r="AK537" s="342">
        <v>19</v>
      </c>
      <c r="AL537" s="342">
        <v>6</v>
      </c>
      <c r="AM537" s="342">
        <v>14</v>
      </c>
      <c r="AN537" s="342">
        <v>5</v>
      </c>
      <c r="AO537" s="342">
        <v>7</v>
      </c>
      <c r="AP537" s="342">
        <v>6</v>
      </c>
      <c r="AQ537" s="342">
        <v>3</v>
      </c>
      <c r="AR537" s="342">
        <v>3</v>
      </c>
      <c r="AS537" s="342">
        <v>2</v>
      </c>
      <c r="AT537" s="342">
        <v>6</v>
      </c>
      <c r="AU537" s="342">
        <v>3</v>
      </c>
      <c r="AV537" s="342">
        <v>1</v>
      </c>
      <c r="AW537" s="342">
        <v>4</v>
      </c>
      <c r="AX537" s="342">
        <v>1</v>
      </c>
      <c r="AY537" s="342"/>
      <c r="AZ537" s="343">
        <v>286</v>
      </c>
    </row>
    <row r="538" spans="1:52">
      <c r="A538" s="305" t="s">
        <v>33</v>
      </c>
      <c r="B538" s="305" t="s">
        <v>175</v>
      </c>
      <c r="C538" s="305" t="s">
        <v>757</v>
      </c>
      <c r="D538" s="326"/>
      <c r="E538" s="327"/>
      <c r="F538" s="327"/>
      <c r="G538" s="327"/>
      <c r="H538" s="327"/>
      <c r="I538" s="327"/>
      <c r="J538" s="327"/>
      <c r="K538" s="327"/>
      <c r="L538" s="327"/>
      <c r="M538" s="327"/>
      <c r="N538" s="327"/>
      <c r="O538" s="327"/>
      <c r="P538" s="327"/>
      <c r="Q538" s="327"/>
      <c r="R538" s="327"/>
      <c r="S538" s="327"/>
      <c r="T538" s="327"/>
      <c r="U538" s="327"/>
      <c r="V538" s="327"/>
      <c r="W538" s="327"/>
      <c r="X538" s="327"/>
      <c r="Y538" s="327"/>
      <c r="Z538" s="327"/>
      <c r="AA538" s="327"/>
      <c r="AB538" s="327"/>
      <c r="AC538" s="327"/>
      <c r="AD538" s="327"/>
      <c r="AE538" s="327"/>
      <c r="AF538" s="327"/>
      <c r="AG538" s="327"/>
      <c r="AH538" s="327"/>
      <c r="AI538" s="327"/>
      <c r="AJ538" s="327"/>
      <c r="AK538" s="327"/>
      <c r="AL538" s="327"/>
      <c r="AM538" s="327"/>
      <c r="AN538" s="327">
        <v>1</v>
      </c>
      <c r="AO538" s="327"/>
      <c r="AP538" s="327"/>
      <c r="AQ538" s="327"/>
      <c r="AR538" s="327"/>
      <c r="AS538" s="327"/>
      <c r="AT538" s="327"/>
      <c r="AU538" s="327"/>
      <c r="AV538" s="327"/>
      <c r="AW538" s="327"/>
      <c r="AX538" s="327"/>
      <c r="AY538" s="327"/>
      <c r="AZ538" s="328">
        <v>1</v>
      </c>
    </row>
    <row r="539" spans="1:52">
      <c r="A539" s="315"/>
      <c r="B539" s="315"/>
      <c r="C539" s="318" t="s">
        <v>393</v>
      </c>
      <c r="D539" s="329"/>
      <c r="E539" s="330"/>
      <c r="F539" s="330"/>
      <c r="G539" s="330"/>
      <c r="H539" s="330"/>
      <c r="I539" s="330"/>
      <c r="J539" s="330"/>
      <c r="K539" s="330"/>
      <c r="L539" s="330"/>
      <c r="M539" s="330"/>
      <c r="N539" s="330"/>
      <c r="O539" s="330">
        <v>1</v>
      </c>
      <c r="P539" s="330"/>
      <c r="Q539" s="330"/>
      <c r="R539" s="330"/>
      <c r="S539" s="330"/>
      <c r="T539" s="330"/>
      <c r="U539" s="330"/>
      <c r="V539" s="330"/>
      <c r="W539" s="330"/>
      <c r="X539" s="330"/>
      <c r="Y539" s="330"/>
      <c r="Z539" s="330"/>
      <c r="AA539" s="330"/>
      <c r="AB539" s="330"/>
      <c r="AC539" s="330"/>
      <c r="AD539" s="330"/>
      <c r="AE539" s="330"/>
      <c r="AF539" s="330"/>
      <c r="AG539" s="330"/>
      <c r="AH539" s="330"/>
      <c r="AI539" s="330"/>
      <c r="AJ539" s="330"/>
      <c r="AK539" s="330"/>
      <c r="AL539" s="330"/>
      <c r="AM539" s="330"/>
      <c r="AN539" s="330"/>
      <c r="AO539" s="330"/>
      <c r="AP539" s="330"/>
      <c r="AQ539" s="330"/>
      <c r="AR539" s="330"/>
      <c r="AS539" s="330"/>
      <c r="AT539" s="330"/>
      <c r="AU539" s="330"/>
      <c r="AV539" s="330"/>
      <c r="AW539" s="330"/>
      <c r="AX539" s="330"/>
      <c r="AY539" s="330"/>
      <c r="AZ539" s="331">
        <v>1</v>
      </c>
    </row>
    <row r="540" spans="1:52">
      <c r="A540" s="315"/>
      <c r="B540" s="315"/>
      <c r="C540" s="318" t="s">
        <v>175</v>
      </c>
      <c r="D540" s="329"/>
      <c r="E540" s="330"/>
      <c r="F540" s="330"/>
      <c r="G540" s="330"/>
      <c r="H540" s="330"/>
      <c r="I540" s="330"/>
      <c r="J540" s="330"/>
      <c r="K540" s="330"/>
      <c r="L540" s="330"/>
      <c r="M540" s="330"/>
      <c r="N540" s="330"/>
      <c r="O540" s="330"/>
      <c r="P540" s="330"/>
      <c r="Q540" s="330"/>
      <c r="R540" s="330"/>
      <c r="S540" s="330"/>
      <c r="T540" s="330"/>
      <c r="U540" s="330"/>
      <c r="V540" s="330"/>
      <c r="W540" s="330"/>
      <c r="X540" s="330"/>
      <c r="Y540" s="330"/>
      <c r="Z540" s="330"/>
      <c r="AA540" s="330"/>
      <c r="AB540" s="330"/>
      <c r="AC540" s="330"/>
      <c r="AD540" s="330"/>
      <c r="AE540" s="330"/>
      <c r="AF540" s="330"/>
      <c r="AG540" s="330"/>
      <c r="AH540" s="330"/>
      <c r="AI540" s="330">
        <v>1</v>
      </c>
      <c r="AJ540" s="330"/>
      <c r="AK540" s="330"/>
      <c r="AL540" s="330"/>
      <c r="AM540" s="330"/>
      <c r="AN540" s="330"/>
      <c r="AO540" s="330"/>
      <c r="AP540" s="330"/>
      <c r="AQ540" s="330"/>
      <c r="AR540" s="330"/>
      <c r="AS540" s="330"/>
      <c r="AT540" s="330"/>
      <c r="AU540" s="330"/>
      <c r="AV540" s="330"/>
      <c r="AW540" s="330"/>
      <c r="AX540" s="330"/>
      <c r="AY540" s="330"/>
      <c r="AZ540" s="331">
        <v>1</v>
      </c>
    </row>
    <row r="541" spans="1:52">
      <c r="A541" s="315"/>
      <c r="B541" s="315"/>
      <c r="C541" s="318" t="s">
        <v>585</v>
      </c>
      <c r="D541" s="329"/>
      <c r="E541" s="330"/>
      <c r="F541" s="330"/>
      <c r="G541" s="330"/>
      <c r="H541" s="330"/>
      <c r="I541" s="330"/>
      <c r="J541" s="330"/>
      <c r="K541" s="330"/>
      <c r="L541" s="330"/>
      <c r="M541" s="330"/>
      <c r="N541" s="330"/>
      <c r="O541" s="330"/>
      <c r="P541" s="330"/>
      <c r="Q541" s="330"/>
      <c r="R541" s="330"/>
      <c r="S541" s="330"/>
      <c r="T541" s="330"/>
      <c r="U541" s="330"/>
      <c r="V541" s="330"/>
      <c r="W541" s="330"/>
      <c r="X541" s="330"/>
      <c r="Y541" s="330"/>
      <c r="Z541" s="330"/>
      <c r="AA541" s="330"/>
      <c r="AB541" s="330"/>
      <c r="AC541" s="330"/>
      <c r="AD541" s="330"/>
      <c r="AE541" s="330">
        <v>1</v>
      </c>
      <c r="AF541" s="330"/>
      <c r="AG541" s="330"/>
      <c r="AH541" s="330"/>
      <c r="AI541" s="330"/>
      <c r="AJ541" s="330"/>
      <c r="AK541" s="330"/>
      <c r="AL541" s="330"/>
      <c r="AM541" s="330"/>
      <c r="AN541" s="330">
        <v>1</v>
      </c>
      <c r="AO541" s="330"/>
      <c r="AP541" s="330"/>
      <c r="AQ541" s="330"/>
      <c r="AR541" s="330"/>
      <c r="AS541" s="330"/>
      <c r="AT541" s="330"/>
      <c r="AU541" s="330"/>
      <c r="AV541" s="330"/>
      <c r="AW541" s="330"/>
      <c r="AX541" s="330"/>
      <c r="AY541" s="330"/>
      <c r="AZ541" s="331">
        <v>2</v>
      </c>
    </row>
    <row r="542" spans="1:52">
      <c r="A542" s="315"/>
      <c r="B542" s="319" t="s">
        <v>906</v>
      </c>
      <c r="C542" s="320"/>
      <c r="D542" s="332"/>
      <c r="E542" s="333"/>
      <c r="F542" s="333"/>
      <c r="G542" s="333"/>
      <c r="H542" s="333"/>
      <c r="I542" s="333"/>
      <c r="J542" s="333"/>
      <c r="K542" s="333"/>
      <c r="L542" s="333"/>
      <c r="M542" s="333"/>
      <c r="N542" s="333"/>
      <c r="O542" s="333">
        <v>1</v>
      </c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333"/>
      <c r="AA542" s="333"/>
      <c r="AB542" s="333"/>
      <c r="AC542" s="333"/>
      <c r="AD542" s="333"/>
      <c r="AE542" s="333">
        <v>1</v>
      </c>
      <c r="AF542" s="333"/>
      <c r="AG542" s="333"/>
      <c r="AH542" s="333"/>
      <c r="AI542" s="333">
        <v>1</v>
      </c>
      <c r="AJ542" s="333"/>
      <c r="AK542" s="333"/>
      <c r="AL542" s="333"/>
      <c r="AM542" s="333"/>
      <c r="AN542" s="333">
        <v>2</v>
      </c>
      <c r="AO542" s="333"/>
      <c r="AP542" s="333"/>
      <c r="AQ542" s="333"/>
      <c r="AR542" s="333"/>
      <c r="AS542" s="333"/>
      <c r="AT542" s="333"/>
      <c r="AU542" s="333"/>
      <c r="AV542" s="333"/>
      <c r="AW542" s="333"/>
      <c r="AX542" s="333"/>
      <c r="AY542" s="333"/>
      <c r="AZ542" s="334">
        <v>5</v>
      </c>
    </row>
    <row r="543" spans="1:52">
      <c r="A543" s="315"/>
      <c r="B543" s="305" t="s">
        <v>317</v>
      </c>
      <c r="C543" s="305" t="s">
        <v>649</v>
      </c>
      <c r="D543" s="326"/>
      <c r="E543" s="327"/>
      <c r="F543" s="327"/>
      <c r="G543" s="327"/>
      <c r="H543" s="327"/>
      <c r="I543" s="327"/>
      <c r="J543" s="327"/>
      <c r="K543" s="327"/>
      <c r="L543" s="327"/>
      <c r="M543" s="327"/>
      <c r="N543" s="327"/>
      <c r="O543" s="327"/>
      <c r="P543" s="327"/>
      <c r="Q543" s="327"/>
      <c r="R543" s="327"/>
      <c r="S543" s="327"/>
      <c r="T543" s="327"/>
      <c r="U543" s="327"/>
      <c r="V543" s="327"/>
      <c r="W543" s="327"/>
      <c r="X543" s="327"/>
      <c r="Y543" s="327"/>
      <c r="Z543" s="327"/>
      <c r="AA543" s="327"/>
      <c r="AB543" s="327"/>
      <c r="AC543" s="327"/>
      <c r="AD543" s="327"/>
      <c r="AE543" s="327"/>
      <c r="AF543" s="327"/>
      <c r="AG543" s="327"/>
      <c r="AH543" s="327">
        <v>1</v>
      </c>
      <c r="AI543" s="327"/>
      <c r="AJ543" s="327"/>
      <c r="AK543" s="327"/>
      <c r="AL543" s="327"/>
      <c r="AM543" s="327">
        <v>1</v>
      </c>
      <c r="AN543" s="327"/>
      <c r="AO543" s="327"/>
      <c r="AP543" s="327"/>
      <c r="AQ543" s="327"/>
      <c r="AR543" s="327"/>
      <c r="AS543" s="327"/>
      <c r="AT543" s="327"/>
      <c r="AU543" s="327"/>
      <c r="AV543" s="327"/>
      <c r="AW543" s="327"/>
      <c r="AX543" s="327">
        <v>1</v>
      </c>
      <c r="AY543" s="327"/>
      <c r="AZ543" s="328">
        <v>3</v>
      </c>
    </row>
    <row r="544" spans="1:52">
      <c r="A544" s="315"/>
      <c r="B544" s="315"/>
      <c r="C544" s="318" t="s">
        <v>959</v>
      </c>
      <c r="D544" s="329"/>
      <c r="E544" s="330"/>
      <c r="F544" s="330"/>
      <c r="G544" s="330"/>
      <c r="H544" s="330"/>
      <c r="I544" s="330"/>
      <c r="J544" s="330"/>
      <c r="K544" s="330"/>
      <c r="L544" s="330"/>
      <c r="M544" s="330"/>
      <c r="N544" s="330"/>
      <c r="O544" s="330"/>
      <c r="P544" s="330"/>
      <c r="Q544" s="330"/>
      <c r="R544" s="330"/>
      <c r="S544" s="330"/>
      <c r="T544" s="330"/>
      <c r="U544" s="330"/>
      <c r="V544" s="330"/>
      <c r="W544" s="330"/>
      <c r="X544" s="330"/>
      <c r="Y544" s="330"/>
      <c r="Z544" s="330"/>
      <c r="AA544" s="330"/>
      <c r="AB544" s="330"/>
      <c r="AC544" s="330"/>
      <c r="AD544" s="330"/>
      <c r="AE544" s="330"/>
      <c r="AF544" s="330"/>
      <c r="AG544" s="330"/>
      <c r="AH544" s="330"/>
      <c r="AI544" s="330"/>
      <c r="AJ544" s="330"/>
      <c r="AK544" s="330"/>
      <c r="AL544" s="330"/>
      <c r="AM544" s="330"/>
      <c r="AN544" s="330"/>
      <c r="AO544" s="330"/>
      <c r="AP544" s="330"/>
      <c r="AQ544" s="330"/>
      <c r="AR544" s="330"/>
      <c r="AS544" s="330"/>
      <c r="AT544" s="330"/>
      <c r="AU544" s="330">
        <v>1</v>
      </c>
      <c r="AV544" s="330"/>
      <c r="AW544" s="330"/>
      <c r="AX544" s="330"/>
      <c r="AY544" s="330"/>
      <c r="AZ544" s="331">
        <v>1</v>
      </c>
    </row>
    <row r="545" spans="1:52">
      <c r="A545" s="315"/>
      <c r="B545" s="319" t="s">
        <v>907</v>
      </c>
      <c r="C545" s="320"/>
      <c r="D545" s="332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33"/>
      <c r="P545" s="333"/>
      <c r="Q545" s="333"/>
      <c r="R545" s="333"/>
      <c r="S545" s="333"/>
      <c r="T545" s="333"/>
      <c r="U545" s="333"/>
      <c r="V545" s="333"/>
      <c r="W545" s="333"/>
      <c r="X545" s="333"/>
      <c r="Y545" s="333"/>
      <c r="Z545" s="333"/>
      <c r="AA545" s="333"/>
      <c r="AB545" s="333"/>
      <c r="AC545" s="333"/>
      <c r="AD545" s="333"/>
      <c r="AE545" s="333"/>
      <c r="AF545" s="333"/>
      <c r="AG545" s="333"/>
      <c r="AH545" s="333">
        <v>1</v>
      </c>
      <c r="AI545" s="333"/>
      <c r="AJ545" s="333"/>
      <c r="AK545" s="333"/>
      <c r="AL545" s="333"/>
      <c r="AM545" s="333">
        <v>1</v>
      </c>
      <c r="AN545" s="333"/>
      <c r="AO545" s="333"/>
      <c r="AP545" s="333"/>
      <c r="AQ545" s="333"/>
      <c r="AR545" s="333"/>
      <c r="AS545" s="333"/>
      <c r="AT545" s="333"/>
      <c r="AU545" s="333">
        <v>1</v>
      </c>
      <c r="AV545" s="333"/>
      <c r="AW545" s="333"/>
      <c r="AX545" s="333">
        <v>1</v>
      </c>
      <c r="AY545" s="333"/>
      <c r="AZ545" s="334">
        <v>4</v>
      </c>
    </row>
    <row r="546" spans="1:52">
      <c r="A546" s="315"/>
      <c r="B546" s="305" t="s">
        <v>33</v>
      </c>
      <c r="C546" s="305" t="s">
        <v>602</v>
      </c>
      <c r="D546" s="326"/>
      <c r="E546" s="327"/>
      <c r="F546" s="327"/>
      <c r="G546" s="327"/>
      <c r="H546" s="327"/>
      <c r="I546" s="327"/>
      <c r="J546" s="327"/>
      <c r="K546" s="327"/>
      <c r="L546" s="327"/>
      <c r="M546" s="327"/>
      <c r="N546" s="327"/>
      <c r="O546" s="327"/>
      <c r="P546" s="327"/>
      <c r="Q546" s="327"/>
      <c r="R546" s="327"/>
      <c r="S546" s="327"/>
      <c r="T546" s="327"/>
      <c r="U546" s="327"/>
      <c r="V546" s="327"/>
      <c r="W546" s="327"/>
      <c r="X546" s="327"/>
      <c r="Y546" s="327"/>
      <c r="Z546" s="327"/>
      <c r="AA546" s="327"/>
      <c r="AB546" s="327"/>
      <c r="AC546" s="327"/>
      <c r="AD546" s="327"/>
      <c r="AE546" s="327">
        <v>1</v>
      </c>
      <c r="AF546" s="327"/>
      <c r="AG546" s="327"/>
      <c r="AH546" s="327"/>
      <c r="AI546" s="327"/>
      <c r="AJ546" s="327"/>
      <c r="AK546" s="327"/>
      <c r="AL546" s="327"/>
      <c r="AM546" s="327"/>
      <c r="AN546" s="327"/>
      <c r="AO546" s="327"/>
      <c r="AP546" s="327"/>
      <c r="AQ546" s="327"/>
      <c r="AR546" s="327"/>
      <c r="AS546" s="327"/>
      <c r="AT546" s="327"/>
      <c r="AU546" s="327"/>
      <c r="AV546" s="327"/>
      <c r="AW546" s="327"/>
      <c r="AX546" s="327"/>
      <c r="AY546" s="327"/>
      <c r="AZ546" s="328">
        <v>1</v>
      </c>
    </row>
    <row r="547" spans="1:52">
      <c r="A547" s="315"/>
      <c r="B547" s="315"/>
      <c r="C547" s="318" t="s">
        <v>33</v>
      </c>
      <c r="D547" s="329"/>
      <c r="E547" s="330"/>
      <c r="F547" s="330"/>
      <c r="G547" s="330"/>
      <c r="H547" s="330"/>
      <c r="I547" s="330"/>
      <c r="J547" s="330"/>
      <c r="K547" s="330"/>
      <c r="L547" s="330"/>
      <c r="M547" s="330"/>
      <c r="N547" s="330"/>
      <c r="O547" s="330"/>
      <c r="P547" s="330"/>
      <c r="Q547" s="330"/>
      <c r="R547" s="330"/>
      <c r="S547" s="330"/>
      <c r="T547" s="330"/>
      <c r="U547" s="330"/>
      <c r="V547" s="330"/>
      <c r="W547" s="330"/>
      <c r="X547" s="330"/>
      <c r="Y547" s="330"/>
      <c r="Z547" s="330"/>
      <c r="AA547" s="330"/>
      <c r="AB547" s="330"/>
      <c r="AC547" s="330"/>
      <c r="AD547" s="330"/>
      <c r="AE547" s="330"/>
      <c r="AF547" s="330">
        <v>1</v>
      </c>
      <c r="AG547" s="330"/>
      <c r="AH547" s="330"/>
      <c r="AI547" s="330"/>
      <c r="AJ547" s="330"/>
      <c r="AK547" s="330"/>
      <c r="AL547" s="330"/>
      <c r="AM547" s="330"/>
      <c r="AN547" s="330"/>
      <c r="AO547" s="330"/>
      <c r="AP547" s="330"/>
      <c r="AQ547" s="330"/>
      <c r="AR547" s="330"/>
      <c r="AS547" s="330"/>
      <c r="AT547" s="330"/>
      <c r="AU547" s="330"/>
      <c r="AV547" s="330"/>
      <c r="AW547" s="330"/>
      <c r="AX547" s="330"/>
      <c r="AY547" s="330"/>
      <c r="AZ547" s="331">
        <v>1</v>
      </c>
    </row>
    <row r="548" spans="1:52">
      <c r="A548" s="315"/>
      <c r="B548" s="319" t="s">
        <v>908</v>
      </c>
      <c r="C548" s="320"/>
      <c r="D548" s="332"/>
      <c r="E548" s="333"/>
      <c r="F548" s="333"/>
      <c r="G548" s="333"/>
      <c r="H548" s="333"/>
      <c r="I548" s="333"/>
      <c r="J548" s="333"/>
      <c r="K548" s="333"/>
      <c r="L548" s="333"/>
      <c r="M548" s="333"/>
      <c r="N548" s="333"/>
      <c r="O548" s="333"/>
      <c r="P548" s="333"/>
      <c r="Q548" s="333"/>
      <c r="R548" s="333"/>
      <c r="S548" s="333"/>
      <c r="T548" s="333"/>
      <c r="U548" s="333"/>
      <c r="V548" s="333"/>
      <c r="W548" s="333"/>
      <c r="X548" s="333"/>
      <c r="Y548" s="333"/>
      <c r="Z548" s="333"/>
      <c r="AA548" s="333"/>
      <c r="AB548" s="333"/>
      <c r="AC548" s="333"/>
      <c r="AD548" s="333"/>
      <c r="AE548" s="333">
        <v>1</v>
      </c>
      <c r="AF548" s="333">
        <v>1</v>
      </c>
      <c r="AG548" s="333"/>
      <c r="AH548" s="333"/>
      <c r="AI548" s="333"/>
      <c r="AJ548" s="333"/>
      <c r="AK548" s="333"/>
      <c r="AL548" s="333"/>
      <c r="AM548" s="333"/>
      <c r="AN548" s="333"/>
      <c r="AO548" s="333"/>
      <c r="AP548" s="333"/>
      <c r="AQ548" s="333"/>
      <c r="AR548" s="333"/>
      <c r="AS548" s="333"/>
      <c r="AT548" s="333"/>
      <c r="AU548" s="333"/>
      <c r="AV548" s="333"/>
      <c r="AW548" s="333"/>
      <c r="AX548" s="333"/>
      <c r="AY548" s="333"/>
      <c r="AZ548" s="334">
        <v>2</v>
      </c>
    </row>
    <row r="549" spans="1:52">
      <c r="A549" s="315"/>
      <c r="B549" s="305" t="s">
        <v>148</v>
      </c>
      <c r="C549" s="305" t="s">
        <v>661</v>
      </c>
      <c r="D549" s="326"/>
      <c r="E549" s="327"/>
      <c r="F549" s="327"/>
      <c r="G549" s="327"/>
      <c r="H549" s="327"/>
      <c r="I549" s="327"/>
      <c r="J549" s="327"/>
      <c r="K549" s="327"/>
      <c r="L549" s="327"/>
      <c r="M549" s="327"/>
      <c r="N549" s="327"/>
      <c r="O549" s="327"/>
      <c r="P549" s="327"/>
      <c r="Q549" s="327"/>
      <c r="R549" s="327"/>
      <c r="S549" s="327"/>
      <c r="T549" s="327"/>
      <c r="U549" s="327"/>
      <c r="V549" s="327"/>
      <c r="W549" s="327"/>
      <c r="X549" s="327"/>
      <c r="Y549" s="327"/>
      <c r="Z549" s="327"/>
      <c r="AA549" s="327"/>
      <c r="AB549" s="327"/>
      <c r="AC549" s="327"/>
      <c r="AD549" s="327"/>
      <c r="AE549" s="327"/>
      <c r="AF549" s="327"/>
      <c r="AG549" s="327"/>
      <c r="AH549" s="327">
        <v>1</v>
      </c>
      <c r="AI549" s="327"/>
      <c r="AJ549" s="327"/>
      <c r="AK549" s="327"/>
      <c r="AL549" s="327"/>
      <c r="AM549" s="327"/>
      <c r="AN549" s="327"/>
      <c r="AO549" s="327"/>
      <c r="AP549" s="327"/>
      <c r="AQ549" s="327"/>
      <c r="AR549" s="327"/>
      <c r="AS549" s="327"/>
      <c r="AT549" s="327"/>
      <c r="AU549" s="327"/>
      <c r="AV549" s="327"/>
      <c r="AW549" s="327"/>
      <c r="AX549" s="327"/>
      <c r="AY549" s="327"/>
      <c r="AZ549" s="328">
        <v>1</v>
      </c>
    </row>
    <row r="550" spans="1:52">
      <c r="A550" s="315"/>
      <c r="B550" s="315"/>
      <c r="C550" s="318" t="s">
        <v>554</v>
      </c>
      <c r="D550" s="329"/>
      <c r="E550" s="330"/>
      <c r="F550" s="330"/>
      <c r="G550" s="330"/>
      <c r="H550" s="330"/>
      <c r="I550" s="330"/>
      <c r="J550" s="330"/>
      <c r="K550" s="330"/>
      <c r="L550" s="330"/>
      <c r="M550" s="330"/>
      <c r="N550" s="330"/>
      <c r="O550" s="330"/>
      <c r="P550" s="330"/>
      <c r="Q550" s="330"/>
      <c r="R550" s="330"/>
      <c r="S550" s="330"/>
      <c r="T550" s="330"/>
      <c r="U550" s="330"/>
      <c r="V550" s="330"/>
      <c r="W550" s="330"/>
      <c r="X550" s="330"/>
      <c r="Y550" s="330"/>
      <c r="Z550" s="330"/>
      <c r="AA550" s="330"/>
      <c r="AB550" s="330"/>
      <c r="AC550" s="330">
        <v>1</v>
      </c>
      <c r="AD550" s="330"/>
      <c r="AE550" s="330"/>
      <c r="AF550" s="330"/>
      <c r="AG550" s="330"/>
      <c r="AH550" s="330"/>
      <c r="AI550" s="330"/>
      <c r="AJ550" s="330"/>
      <c r="AK550" s="330"/>
      <c r="AL550" s="330"/>
      <c r="AM550" s="330"/>
      <c r="AN550" s="330"/>
      <c r="AO550" s="330"/>
      <c r="AP550" s="330"/>
      <c r="AQ550" s="330"/>
      <c r="AR550" s="330"/>
      <c r="AS550" s="330"/>
      <c r="AT550" s="330"/>
      <c r="AU550" s="330"/>
      <c r="AV550" s="330"/>
      <c r="AW550" s="330"/>
      <c r="AX550" s="330"/>
      <c r="AY550" s="330"/>
      <c r="AZ550" s="331">
        <v>1</v>
      </c>
    </row>
    <row r="551" spans="1:52">
      <c r="A551" s="315"/>
      <c r="B551" s="319" t="s">
        <v>822</v>
      </c>
      <c r="C551" s="320"/>
      <c r="D551" s="332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33"/>
      <c r="P551" s="333"/>
      <c r="Q551" s="333"/>
      <c r="R551" s="333"/>
      <c r="S551" s="333"/>
      <c r="T551" s="333"/>
      <c r="U551" s="333"/>
      <c r="V551" s="333"/>
      <c r="W551" s="333"/>
      <c r="X551" s="333"/>
      <c r="Y551" s="333"/>
      <c r="Z551" s="333"/>
      <c r="AA551" s="333"/>
      <c r="AB551" s="333"/>
      <c r="AC551" s="333">
        <v>1</v>
      </c>
      <c r="AD551" s="333"/>
      <c r="AE551" s="333"/>
      <c r="AF551" s="333"/>
      <c r="AG551" s="333"/>
      <c r="AH551" s="333">
        <v>1</v>
      </c>
      <c r="AI551" s="333"/>
      <c r="AJ551" s="333"/>
      <c r="AK551" s="333"/>
      <c r="AL551" s="333"/>
      <c r="AM551" s="333"/>
      <c r="AN551" s="333"/>
      <c r="AO551" s="333"/>
      <c r="AP551" s="333"/>
      <c r="AQ551" s="333"/>
      <c r="AR551" s="333"/>
      <c r="AS551" s="333"/>
      <c r="AT551" s="333"/>
      <c r="AU551" s="333"/>
      <c r="AV551" s="333"/>
      <c r="AW551" s="333"/>
      <c r="AX551" s="333"/>
      <c r="AY551" s="333"/>
      <c r="AZ551" s="334">
        <v>2</v>
      </c>
    </row>
    <row r="552" spans="1:52">
      <c r="A552" s="315"/>
      <c r="B552" s="305" t="s">
        <v>318</v>
      </c>
      <c r="C552" s="305" t="s">
        <v>318</v>
      </c>
      <c r="D552" s="326"/>
      <c r="E552" s="327"/>
      <c r="F552" s="327"/>
      <c r="G552" s="327"/>
      <c r="H552" s="327"/>
      <c r="I552" s="327"/>
      <c r="J552" s="327"/>
      <c r="K552" s="327"/>
      <c r="L552" s="327"/>
      <c r="M552" s="327"/>
      <c r="N552" s="327"/>
      <c r="O552" s="327"/>
      <c r="P552" s="327"/>
      <c r="Q552" s="327"/>
      <c r="R552" s="327"/>
      <c r="S552" s="327"/>
      <c r="T552" s="327"/>
      <c r="U552" s="327"/>
      <c r="V552" s="327"/>
      <c r="W552" s="327"/>
      <c r="X552" s="327"/>
      <c r="Y552" s="327"/>
      <c r="Z552" s="327"/>
      <c r="AA552" s="327"/>
      <c r="AB552" s="327"/>
      <c r="AC552" s="327"/>
      <c r="AD552" s="327"/>
      <c r="AE552" s="327"/>
      <c r="AF552" s="327"/>
      <c r="AG552" s="327">
        <v>1</v>
      </c>
      <c r="AH552" s="327"/>
      <c r="AI552" s="327"/>
      <c r="AJ552" s="327"/>
      <c r="AK552" s="327"/>
      <c r="AL552" s="327"/>
      <c r="AM552" s="327"/>
      <c r="AN552" s="327"/>
      <c r="AO552" s="327"/>
      <c r="AP552" s="327"/>
      <c r="AQ552" s="327"/>
      <c r="AR552" s="327"/>
      <c r="AS552" s="327"/>
      <c r="AT552" s="327"/>
      <c r="AU552" s="327"/>
      <c r="AV552" s="327"/>
      <c r="AW552" s="327"/>
      <c r="AX552" s="327"/>
      <c r="AY552" s="327"/>
      <c r="AZ552" s="328">
        <v>1</v>
      </c>
    </row>
    <row r="553" spans="1:52">
      <c r="A553" s="315"/>
      <c r="B553" s="315"/>
      <c r="C553" s="318" t="s">
        <v>578</v>
      </c>
      <c r="D553" s="329"/>
      <c r="E553" s="330"/>
      <c r="F553" s="330"/>
      <c r="G553" s="330"/>
      <c r="H553" s="330"/>
      <c r="I553" s="330"/>
      <c r="J553" s="330"/>
      <c r="K553" s="330"/>
      <c r="L553" s="330"/>
      <c r="M553" s="330"/>
      <c r="N553" s="330"/>
      <c r="O553" s="330"/>
      <c r="P553" s="330"/>
      <c r="Q553" s="330"/>
      <c r="R553" s="330"/>
      <c r="S553" s="330"/>
      <c r="T553" s="330"/>
      <c r="U553" s="330"/>
      <c r="V553" s="330"/>
      <c r="W553" s="330"/>
      <c r="X553" s="330"/>
      <c r="Y553" s="330"/>
      <c r="Z553" s="330"/>
      <c r="AA553" s="330"/>
      <c r="AB553" s="330"/>
      <c r="AC553" s="330"/>
      <c r="AD553" s="330">
        <v>1</v>
      </c>
      <c r="AE553" s="330"/>
      <c r="AF553" s="330"/>
      <c r="AG553" s="330"/>
      <c r="AH553" s="330"/>
      <c r="AI553" s="330"/>
      <c r="AJ553" s="330"/>
      <c r="AK553" s="330"/>
      <c r="AL553" s="330"/>
      <c r="AM553" s="330"/>
      <c r="AN553" s="330"/>
      <c r="AO553" s="330"/>
      <c r="AP553" s="330"/>
      <c r="AQ553" s="330"/>
      <c r="AR553" s="330"/>
      <c r="AS553" s="330"/>
      <c r="AT553" s="330"/>
      <c r="AU553" s="330"/>
      <c r="AV553" s="330"/>
      <c r="AW553" s="330"/>
      <c r="AX553" s="330"/>
      <c r="AY553" s="330"/>
      <c r="AZ553" s="331">
        <v>1</v>
      </c>
    </row>
    <row r="554" spans="1:52">
      <c r="A554" s="315"/>
      <c r="B554" s="319" t="s">
        <v>909</v>
      </c>
      <c r="C554" s="320"/>
      <c r="D554" s="332"/>
      <c r="E554" s="333"/>
      <c r="F554" s="333"/>
      <c r="G554" s="333"/>
      <c r="H554" s="333"/>
      <c r="I554" s="333"/>
      <c r="J554" s="333"/>
      <c r="K554" s="333"/>
      <c r="L554" s="333"/>
      <c r="M554" s="333"/>
      <c r="N554" s="333"/>
      <c r="O554" s="333"/>
      <c r="P554" s="333"/>
      <c r="Q554" s="333"/>
      <c r="R554" s="333"/>
      <c r="S554" s="333"/>
      <c r="T554" s="333"/>
      <c r="U554" s="333"/>
      <c r="V554" s="333"/>
      <c r="W554" s="333"/>
      <c r="X554" s="333"/>
      <c r="Y554" s="333"/>
      <c r="Z554" s="333"/>
      <c r="AA554" s="333"/>
      <c r="AB554" s="333"/>
      <c r="AC554" s="333"/>
      <c r="AD554" s="333">
        <v>1</v>
      </c>
      <c r="AE554" s="333"/>
      <c r="AF554" s="333"/>
      <c r="AG554" s="333">
        <v>1</v>
      </c>
      <c r="AH554" s="333"/>
      <c r="AI554" s="333"/>
      <c r="AJ554" s="333"/>
      <c r="AK554" s="333"/>
      <c r="AL554" s="333"/>
      <c r="AM554" s="333"/>
      <c r="AN554" s="333"/>
      <c r="AO554" s="333"/>
      <c r="AP554" s="333"/>
      <c r="AQ554" s="333"/>
      <c r="AR554" s="333"/>
      <c r="AS554" s="333"/>
      <c r="AT554" s="333"/>
      <c r="AU554" s="333"/>
      <c r="AV554" s="333"/>
      <c r="AW554" s="333"/>
      <c r="AX554" s="333"/>
      <c r="AY554" s="333"/>
      <c r="AZ554" s="334">
        <v>2</v>
      </c>
    </row>
    <row r="555" spans="1:52">
      <c r="A555" s="321" t="s">
        <v>908</v>
      </c>
      <c r="B555" s="322"/>
      <c r="C555" s="322"/>
      <c r="D555" s="323"/>
      <c r="E555" s="324"/>
      <c r="F555" s="324"/>
      <c r="G555" s="324"/>
      <c r="H555" s="324"/>
      <c r="I555" s="324"/>
      <c r="J555" s="324"/>
      <c r="K555" s="324"/>
      <c r="L555" s="324"/>
      <c r="M555" s="324"/>
      <c r="N555" s="324"/>
      <c r="O555" s="324">
        <v>1</v>
      </c>
      <c r="P555" s="324"/>
      <c r="Q555" s="324"/>
      <c r="R555" s="324"/>
      <c r="S555" s="324"/>
      <c r="T555" s="324"/>
      <c r="U555" s="324"/>
      <c r="V555" s="324"/>
      <c r="W555" s="324"/>
      <c r="X555" s="324"/>
      <c r="Y555" s="324"/>
      <c r="Z555" s="324"/>
      <c r="AA555" s="324"/>
      <c r="AB555" s="324"/>
      <c r="AC555" s="324">
        <v>1</v>
      </c>
      <c r="AD555" s="324">
        <v>1</v>
      </c>
      <c r="AE555" s="324">
        <v>2</v>
      </c>
      <c r="AF555" s="324">
        <v>1</v>
      </c>
      <c r="AG555" s="324">
        <v>1</v>
      </c>
      <c r="AH555" s="324">
        <v>2</v>
      </c>
      <c r="AI555" s="324">
        <v>1</v>
      </c>
      <c r="AJ555" s="324"/>
      <c r="AK555" s="324"/>
      <c r="AL555" s="324"/>
      <c r="AM555" s="324">
        <v>1</v>
      </c>
      <c r="AN555" s="324">
        <v>2</v>
      </c>
      <c r="AO555" s="324"/>
      <c r="AP555" s="324"/>
      <c r="AQ555" s="324"/>
      <c r="AR555" s="324"/>
      <c r="AS555" s="324"/>
      <c r="AT555" s="324"/>
      <c r="AU555" s="324">
        <v>1</v>
      </c>
      <c r="AV555" s="324"/>
      <c r="AW555" s="324"/>
      <c r="AX555" s="324">
        <v>1</v>
      </c>
      <c r="AY555" s="324"/>
      <c r="AZ555" s="325">
        <v>15</v>
      </c>
    </row>
    <row r="556" spans="1:52">
      <c r="A556" s="305" t="s">
        <v>59</v>
      </c>
      <c r="B556" s="305" t="s">
        <v>179</v>
      </c>
      <c r="C556" s="305" t="s">
        <v>526</v>
      </c>
      <c r="D556" s="326"/>
      <c r="E556" s="327"/>
      <c r="F556" s="327"/>
      <c r="G556" s="327"/>
      <c r="H556" s="327"/>
      <c r="I556" s="327"/>
      <c r="J556" s="327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 s="327"/>
      <c r="Z556" s="327"/>
      <c r="AA556" s="327"/>
      <c r="AB556" s="327"/>
      <c r="AC556" s="327"/>
      <c r="AD556" s="327"/>
      <c r="AE556" s="327"/>
      <c r="AF556" s="327"/>
      <c r="AG556" s="327"/>
      <c r="AH556" s="327"/>
      <c r="AI556" s="327"/>
      <c r="AJ556" s="327"/>
      <c r="AK556" s="327">
        <v>2</v>
      </c>
      <c r="AL556" s="327"/>
      <c r="AM556" s="327"/>
      <c r="AN556" s="327"/>
      <c r="AO556" s="327"/>
      <c r="AP556" s="327"/>
      <c r="AQ556" s="327"/>
      <c r="AR556" s="327"/>
      <c r="AS556" s="327"/>
      <c r="AT556" s="327"/>
      <c r="AU556" s="327"/>
      <c r="AV556" s="327"/>
      <c r="AW556" s="327"/>
      <c r="AX556" s="327"/>
      <c r="AY556" s="327"/>
      <c r="AZ556" s="328">
        <v>2</v>
      </c>
    </row>
    <row r="557" spans="1:52">
      <c r="A557" s="315"/>
      <c r="B557" s="315"/>
      <c r="C557" s="318" t="s">
        <v>524</v>
      </c>
      <c r="D557" s="329"/>
      <c r="E557" s="330"/>
      <c r="F557" s="330"/>
      <c r="G557" s="330"/>
      <c r="H557" s="330"/>
      <c r="I557" s="330"/>
      <c r="J557" s="330"/>
      <c r="K557" s="330"/>
      <c r="L557" s="330"/>
      <c r="M557" s="330"/>
      <c r="N557" s="330"/>
      <c r="O557" s="330"/>
      <c r="P557" s="330"/>
      <c r="Q557" s="330"/>
      <c r="R557" s="330"/>
      <c r="S557" s="330"/>
      <c r="T557" s="330"/>
      <c r="U557" s="330"/>
      <c r="V557" s="330"/>
      <c r="W557" s="330"/>
      <c r="X557" s="330"/>
      <c r="Y557" s="330"/>
      <c r="Z557" s="330"/>
      <c r="AA557" s="330"/>
      <c r="AB557" s="330"/>
      <c r="AC557" s="330"/>
      <c r="AD557" s="330"/>
      <c r="AE557" s="330"/>
      <c r="AF557" s="330"/>
      <c r="AG557" s="330"/>
      <c r="AH557" s="330"/>
      <c r="AI557" s="330"/>
      <c r="AJ557" s="330"/>
      <c r="AK557" s="330">
        <v>1</v>
      </c>
      <c r="AL557" s="330"/>
      <c r="AM557" s="330"/>
      <c r="AN557" s="330"/>
      <c r="AO557" s="330"/>
      <c r="AP557" s="330"/>
      <c r="AQ557" s="330"/>
      <c r="AR557" s="330"/>
      <c r="AS557" s="330"/>
      <c r="AT557" s="330"/>
      <c r="AU557" s="330"/>
      <c r="AV557" s="330"/>
      <c r="AW557" s="330"/>
      <c r="AX557" s="330"/>
      <c r="AY557" s="330"/>
      <c r="AZ557" s="331">
        <v>1</v>
      </c>
    </row>
    <row r="558" spans="1:52">
      <c r="A558" s="315"/>
      <c r="B558" s="315"/>
      <c r="C558" s="318" t="s">
        <v>659</v>
      </c>
      <c r="D558" s="329"/>
      <c r="E558" s="330"/>
      <c r="F558" s="330"/>
      <c r="G558" s="330"/>
      <c r="H558" s="330"/>
      <c r="I558" s="330"/>
      <c r="J558" s="330"/>
      <c r="K558" s="330"/>
      <c r="L558" s="330"/>
      <c r="M558" s="330"/>
      <c r="N558" s="330"/>
      <c r="O558" s="330"/>
      <c r="P558" s="330"/>
      <c r="Q558" s="330"/>
      <c r="R558" s="330"/>
      <c r="S558" s="330"/>
      <c r="T558" s="330"/>
      <c r="U558" s="330"/>
      <c r="V558" s="330"/>
      <c r="W558" s="330"/>
      <c r="X558" s="330"/>
      <c r="Y558" s="330"/>
      <c r="Z558" s="330"/>
      <c r="AA558" s="330"/>
      <c r="AB558" s="330"/>
      <c r="AC558" s="330"/>
      <c r="AD558" s="330"/>
      <c r="AE558" s="330"/>
      <c r="AF558" s="330">
        <v>1</v>
      </c>
      <c r="AG558" s="330"/>
      <c r="AH558" s="330"/>
      <c r="AI558" s="330"/>
      <c r="AJ558" s="330"/>
      <c r="AK558" s="330"/>
      <c r="AL558" s="330"/>
      <c r="AM558" s="330"/>
      <c r="AN558" s="330"/>
      <c r="AO558" s="330"/>
      <c r="AP558" s="330"/>
      <c r="AQ558" s="330"/>
      <c r="AR558" s="330"/>
      <c r="AS558" s="330"/>
      <c r="AT558" s="330"/>
      <c r="AU558" s="330"/>
      <c r="AV558" s="330"/>
      <c r="AW558" s="330"/>
      <c r="AX558" s="330"/>
      <c r="AY558" s="330"/>
      <c r="AZ558" s="331">
        <v>1</v>
      </c>
    </row>
    <row r="559" spans="1:52">
      <c r="A559" s="315"/>
      <c r="B559" s="315"/>
      <c r="C559" s="318" t="s">
        <v>179</v>
      </c>
      <c r="D559" s="329"/>
      <c r="E559" s="330"/>
      <c r="F559" s="330">
        <v>1</v>
      </c>
      <c r="G559" s="330">
        <v>1</v>
      </c>
      <c r="H559" s="330">
        <v>1</v>
      </c>
      <c r="I559" s="330"/>
      <c r="J559" s="330"/>
      <c r="K559" s="330"/>
      <c r="L559" s="330"/>
      <c r="M559" s="330"/>
      <c r="N559" s="330"/>
      <c r="O559" s="330"/>
      <c r="P559" s="330"/>
      <c r="Q559" s="330"/>
      <c r="R559" s="330"/>
      <c r="S559" s="330"/>
      <c r="T559" s="330"/>
      <c r="U559" s="330"/>
      <c r="V559" s="330"/>
      <c r="W559" s="330"/>
      <c r="X559" s="330"/>
      <c r="Y559" s="330"/>
      <c r="Z559" s="330"/>
      <c r="AA559" s="330"/>
      <c r="AB559" s="330"/>
      <c r="AC559" s="330"/>
      <c r="AD559" s="330"/>
      <c r="AE559" s="330"/>
      <c r="AF559" s="330"/>
      <c r="AG559" s="330"/>
      <c r="AH559" s="330"/>
      <c r="AI559" s="330"/>
      <c r="AJ559" s="330"/>
      <c r="AK559" s="330"/>
      <c r="AL559" s="330"/>
      <c r="AM559" s="330"/>
      <c r="AN559" s="330"/>
      <c r="AO559" s="330"/>
      <c r="AP559" s="330"/>
      <c r="AQ559" s="330"/>
      <c r="AR559" s="330"/>
      <c r="AS559" s="330"/>
      <c r="AT559" s="330"/>
      <c r="AU559" s="330"/>
      <c r="AV559" s="330"/>
      <c r="AW559" s="330"/>
      <c r="AX559" s="330"/>
      <c r="AY559" s="330"/>
      <c r="AZ559" s="331">
        <v>3</v>
      </c>
    </row>
    <row r="560" spans="1:52">
      <c r="A560" s="315"/>
      <c r="B560" s="315"/>
      <c r="C560" s="318" t="s">
        <v>775</v>
      </c>
      <c r="D560" s="329"/>
      <c r="E560" s="330"/>
      <c r="F560" s="330"/>
      <c r="G560" s="330"/>
      <c r="H560" s="330"/>
      <c r="I560" s="330"/>
      <c r="J560" s="330"/>
      <c r="K560" s="330"/>
      <c r="L560" s="330"/>
      <c r="M560" s="330"/>
      <c r="N560" s="330"/>
      <c r="O560" s="330"/>
      <c r="P560" s="330"/>
      <c r="Q560" s="330"/>
      <c r="R560" s="330"/>
      <c r="S560" s="330"/>
      <c r="T560" s="330"/>
      <c r="U560" s="330"/>
      <c r="V560" s="330"/>
      <c r="W560" s="330"/>
      <c r="X560" s="330"/>
      <c r="Y560" s="330"/>
      <c r="Z560" s="330"/>
      <c r="AA560" s="330"/>
      <c r="AB560" s="330"/>
      <c r="AC560" s="330"/>
      <c r="AD560" s="330"/>
      <c r="AE560" s="330"/>
      <c r="AF560" s="330"/>
      <c r="AG560" s="330"/>
      <c r="AH560" s="330"/>
      <c r="AI560" s="330"/>
      <c r="AJ560" s="330"/>
      <c r="AK560" s="330"/>
      <c r="AL560" s="330"/>
      <c r="AM560" s="330"/>
      <c r="AN560" s="330"/>
      <c r="AO560" s="330">
        <v>1</v>
      </c>
      <c r="AP560" s="330"/>
      <c r="AQ560" s="330"/>
      <c r="AR560" s="330"/>
      <c r="AS560" s="330"/>
      <c r="AT560" s="330"/>
      <c r="AU560" s="330"/>
      <c r="AV560" s="330"/>
      <c r="AW560" s="330"/>
      <c r="AX560" s="330"/>
      <c r="AY560" s="330"/>
      <c r="AZ560" s="331">
        <v>1</v>
      </c>
    </row>
    <row r="561" spans="1:52">
      <c r="A561" s="315"/>
      <c r="B561" s="315"/>
      <c r="C561" s="318" t="s">
        <v>369</v>
      </c>
      <c r="D561" s="329"/>
      <c r="E561" s="330">
        <v>1</v>
      </c>
      <c r="F561" s="330"/>
      <c r="G561" s="330"/>
      <c r="H561" s="330"/>
      <c r="I561" s="330"/>
      <c r="J561" s="330"/>
      <c r="K561" s="330"/>
      <c r="L561" s="330"/>
      <c r="M561" s="330"/>
      <c r="N561" s="330"/>
      <c r="O561" s="330"/>
      <c r="P561" s="330"/>
      <c r="Q561" s="330">
        <v>2</v>
      </c>
      <c r="R561" s="330"/>
      <c r="S561" s="330"/>
      <c r="T561" s="330"/>
      <c r="U561" s="330"/>
      <c r="V561" s="330"/>
      <c r="W561" s="330"/>
      <c r="X561" s="330"/>
      <c r="Y561" s="330"/>
      <c r="Z561" s="330"/>
      <c r="AA561" s="330"/>
      <c r="AB561" s="330"/>
      <c r="AC561" s="330"/>
      <c r="AD561" s="330"/>
      <c r="AE561" s="330"/>
      <c r="AF561" s="330"/>
      <c r="AG561" s="330"/>
      <c r="AH561" s="330"/>
      <c r="AI561" s="330"/>
      <c r="AJ561" s="330"/>
      <c r="AK561" s="330"/>
      <c r="AL561" s="330"/>
      <c r="AM561" s="330"/>
      <c r="AN561" s="330"/>
      <c r="AO561" s="330"/>
      <c r="AP561" s="330"/>
      <c r="AQ561" s="330"/>
      <c r="AR561" s="330"/>
      <c r="AS561" s="330"/>
      <c r="AT561" s="330"/>
      <c r="AU561" s="330"/>
      <c r="AV561" s="330"/>
      <c r="AW561" s="330"/>
      <c r="AX561" s="330"/>
      <c r="AY561" s="330"/>
      <c r="AZ561" s="331">
        <v>3</v>
      </c>
    </row>
    <row r="562" spans="1:52">
      <c r="A562" s="315"/>
      <c r="B562" s="315"/>
      <c r="C562" s="318" t="s">
        <v>434</v>
      </c>
      <c r="D562" s="329"/>
      <c r="E562" s="330"/>
      <c r="F562" s="330"/>
      <c r="G562" s="330"/>
      <c r="H562" s="330"/>
      <c r="I562" s="330"/>
      <c r="J562" s="330"/>
      <c r="K562" s="330"/>
      <c r="L562" s="330"/>
      <c r="M562" s="330"/>
      <c r="N562" s="330"/>
      <c r="O562" s="330"/>
      <c r="P562" s="330">
        <v>1</v>
      </c>
      <c r="Q562" s="330"/>
      <c r="R562" s="330"/>
      <c r="S562" s="330"/>
      <c r="T562" s="330"/>
      <c r="U562" s="330"/>
      <c r="V562" s="330"/>
      <c r="W562" s="330"/>
      <c r="X562" s="330"/>
      <c r="Y562" s="330"/>
      <c r="Z562" s="330"/>
      <c r="AA562" s="330"/>
      <c r="AB562" s="330"/>
      <c r="AC562" s="330"/>
      <c r="AD562" s="330"/>
      <c r="AE562" s="330"/>
      <c r="AF562" s="330"/>
      <c r="AG562" s="330"/>
      <c r="AH562" s="330"/>
      <c r="AI562" s="330"/>
      <c r="AJ562" s="330"/>
      <c r="AK562" s="330"/>
      <c r="AL562" s="330"/>
      <c r="AM562" s="330"/>
      <c r="AN562" s="330"/>
      <c r="AO562" s="330"/>
      <c r="AP562" s="330"/>
      <c r="AQ562" s="330"/>
      <c r="AR562" s="330"/>
      <c r="AS562" s="330"/>
      <c r="AT562" s="330"/>
      <c r="AU562" s="330"/>
      <c r="AV562" s="330"/>
      <c r="AW562" s="330"/>
      <c r="AX562" s="330"/>
      <c r="AY562" s="330"/>
      <c r="AZ562" s="331">
        <v>1</v>
      </c>
    </row>
    <row r="563" spans="1:52">
      <c r="A563" s="315"/>
      <c r="B563" s="319" t="s">
        <v>910</v>
      </c>
      <c r="C563" s="320"/>
      <c r="D563" s="332"/>
      <c r="E563" s="333">
        <v>1</v>
      </c>
      <c r="F563" s="333">
        <v>1</v>
      </c>
      <c r="G563" s="333">
        <v>1</v>
      </c>
      <c r="H563" s="333">
        <v>1</v>
      </c>
      <c r="I563" s="333"/>
      <c r="J563" s="333"/>
      <c r="K563" s="333"/>
      <c r="L563" s="333"/>
      <c r="M563" s="333"/>
      <c r="N563" s="333"/>
      <c r="O563" s="333"/>
      <c r="P563" s="333">
        <v>1</v>
      </c>
      <c r="Q563" s="333">
        <v>2</v>
      </c>
      <c r="R563" s="333"/>
      <c r="S563" s="333"/>
      <c r="T563" s="333"/>
      <c r="U563" s="333"/>
      <c r="V563" s="333"/>
      <c r="W563" s="333"/>
      <c r="X563" s="333"/>
      <c r="Y563" s="333"/>
      <c r="Z563" s="333"/>
      <c r="AA563" s="333"/>
      <c r="AB563" s="333"/>
      <c r="AC563" s="333"/>
      <c r="AD563" s="333"/>
      <c r="AE563" s="333"/>
      <c r="AF563" s="333">
        <v>1</v>
      </c>
      <c r="AG563" s="333"/>
      <c r="AH563" s="333"/>
      <c r="AI563" s="333"/>
      <c r="AJ563" s="333"/>
      <c r="AK563" s="333">
        <v>3</v>
      </c>
      <c r="AL563" s="333"/>
      <c r="AM563" s="333"/>
      <c r="AN563" s="333"/>
      <c r="AO563" s="333">
        <v>1</v>
      </c>
      <c r="AP563" s="333"/>
      <c r="AQ563" s="333"/>
      <c r="AR563" s="333"/>
      <c r="AS563" s="333"/>
      <c r="AT563" s="333"/>
      <c r="AU563" s="333"/>
      <c r="AV563" s="333"/>
      <c r="AW563" s="333"/>
      <c r="AX563" s="333"/>
      <c r="AY563" s="333"/>
      <c r="AZ563" s="334">
        <v>12</v>
      </c>
    </row>
    <row r="564" spans="1:52">
      <c r="A564" s="315"/>
      <c r="B564" s="305" t="s">
        <v>195</v>
      </c>
      <c r="C564" s="305" t="s">
        <v>382</v>
      </c>
      <c r="D564" s="326"/>
      <c r="E564" s="327"/>
      <c r="F564" s="327"/>
      <c r="G564" s="327"/>
      <c r="H564" s="327">
        <v>3</v>
      </c>
      <c r="I564" s="327">
        <v>3</v>
      </c>
      <c r="J564" s="327"/>
      <c r="K564" s="327"/>
      <c r="L564" s="327"/>
      <c r="M564" s="327"/>
      <c r="N564" s="327"/>
      <c r="O564" s="327"/>
      <c r="P564" s="327"/>
      <c r="Q564" s="327"/>
      <c r="R564" s="327"/>
      <c r="S564" s="327"/>
      <c r="T564" s="327"/>
      <c r="U564" s="327"/>
      <c r="V564" s="327"/>
      <c r="W564" s="327"/>
      <c r="X564" s="327"/>
      <c r="Y564" s="327"/>
      <c r="Z564" s="327"/>
      <c r="AA564" s="327"/>
      <c r="AB564" s="327"/>
      <c r="AC564" s="327"/>
      <c r="AD564" s="327"/>
      <c r="AE564" s="327"/>
      <c r="AF564" s="327"/>
      <c r="AG564" s="327"/>
      <c r="AH564" s="327"/>
      <c r="AI564" s="327"/>
      <c r="AJ564" s="327"/>
      <c r="AK564" s="327"/>
      <c r="AL564" s="327"/>
      <c r="AM564" s="327"/>
      <c r="AN564" s="327"/>
      <c r="AO564" s="327"/>
      <c r="AP564" s="327"/>
      <c r="AQ564" s="327"/>
      <c r="AR564" s="327"/>
      <c r="AS564" s="327"/>
      <c r="AT564" s="327"/>
      <c r="AU564" s="327"/>
      <c r="AV564" s="327"/>
      <c r="AW564" s="327"/>
      <c r="AX564" s="327"/>
      <c r="AY564" s="327"/>
      <c r="AZ564" s="328">
        <v>6</v>
      </c>
    </row>
    <row r="565" spans="1:52">
      <c r="A565" s="315"/>
      <c r="B565" s="315"/>
      <c r="C565" s="318" t="s">
        <v>650</v>
      </c>
      <c r="D565" s="329"/>
      <c r="E565" s="330"/>
      <c r="F565" s="330"/>
      <c r="G565" s="330"/>
      <c r="H565" s="330"/>
      <c r="I565" s="330"/>
      <c r="J565" s="330"/>
      <c r="K565" s="330"/>
      <c r="L565" s="330"/>
      <c r="M565" s="330"/>
      <c r="N565" s="330"/>
      <c r="O565" s="330"/>
      <c r="P565" s="330"/>
      <c r="Q565" s="330"/>
      <c r="R565" s="330"/>
      <c r="S565" s="330"/>
      <c r="T565" s="330"/>
      <c r="U565" s="330"/>
      <c r="V565" s="330"/>
      <c r="W565" s="330"/>
      <c r="X565" s="330"/>
      <c r="Y565" s="330"/>
      <c r="Z565" s="330"/>
      <c r="AA565" s="330"/>
      <c r="AB565" s="330"/>
      <c r="AC565" s="330"/>
      <c r="AD565" s="330"/>
      <c r="AE565" s="330"/>
      <c r="AF565" s="330">
        <v>2</v>
      </c>
      <c r="AG565" s="330"/>
      <c r="AH565" s="330"/>
      <c r="AI565" s="330"/>
      <c r="AJ565" s="330"/>
      <c r="AK565" s="330"/>
      <c r="AL565" s="330"/>
      <c r="AM565" s="330"/>
      <c r="AN565" s="330"/>
      <c r="AO565" s="330"/>
      <c r="AP565" s="330"/>
      <c r="AQ565" s="330"/>
      <c r="AR565" s="330"/>
      <c r="AS565" s="330"/>
      <c r="AT565" s="330"/>
      <c r="AU565" s="330"/>
      <c r="AV565" s="330"/>
      <c r="AW565" s="330"/>
      <c r="AX565" s="330"/>
      <c r="AY565" s="330"/>
      <c r="AZ565" s="331">
        <v>2</v>
      </c>
    </row>
    <row r="566" spans="1:52">
      <c r="A566" s="315"/>
      <c r="B566" s="315"/>
      <c r="C566" s="318" t="s">
        <v>623</v>
      </c>
      <c r="D566" s="329"/>
      <c r="E566" s="330"/>
      <c r="F566" s="330"/>
      <c r="G566" s="330"/>
      <c r="H566" s="330"/>
      <c r="I566" s="330"/>
      <c r="J566" s="330"/>
      <c r="K566" s="330"/>
      <c r="L566" s="330"/>
      <c r="M566" s="330"/>
      <c r="N566" s="330"/>
      <c r="O566" s="330"/>
      <c r="P566" s="330"/>
      <c r="Q566" s="330"/>
      <c r="R566" s="330"/>
      <c r="S566" s="330"/>
      <c r="T566" s="330"/>
      <c r="U566" s="330"/>
      <c r="V566" s="330"/>
      <c r="W566" s="330"/>
      <c r="X566" s="330"/>
      <c r="Y566" s="330"/>
      <c r="Z566" s="330"/>
      <c r="AA566" s="330"/>
      <c r="AB566" s="330"/>
      <c r="AC566" s="330"/>
      <c r="AD566" s="330"/>
      <c r="AE566" s="330">
        <v>3</v>
      </c>
      <c r="AF566" s="330"/>
      <c r="AG566" s="330"/>
      <c r="AH566" s="330"/>
      <c r="AI566" s="330"/>
      <c r="AJ566" s="330"/>
      <c r="AK566" s="330"/>
      <c r="AL566" s="330"/>
      <c r="AM566" s="330"/>
      <c r="AN566" s="330"/>
      <c r="AO566" s="330"/>
      <c r="AP566" s="330"/>
      <c r="AQ566" s="330"/>
      <c r="AR566" s="330"/>
      <c r="AS566" s="330"/>
      <c r="AT566" s="330"/>
      <c r="AU566" s="330"/>
      <c r="AV566" s="330"/>
      <c r="AW566" s="330"/>
      <c r="AX566" s="330"/>
      <c r="AY566" s="330"/>
      <c r="AZ566" s="331">
        <v>3</v>
      </c>
    </row>
    <row r="567" spans="1:52">
      <c r="A567" s="315"/>
      <c r="B567" s="315"/>
      <c r="C567" s="318" t="s">
        <v>444</v>
      </c>
      <c r="D567" s="329"/>
      <c r="E567" s="330"/>
      <c r="F567" s="330"/>
      <c r="G567" s="330"/>
      <c r="H567" s="330"/>
      <c r="I567" s="330"/>
      <c r="J567" s="330"/>
      <c r="K567" s="330"/>
      <c r="L567" s="330"/>
      <c r="M567" s="330"/>
      <c r="N567" s="330"/>
      <c r="O567" s="330"/>
      <c r="P567" s="330"/>
      <c r="Q567" s="330"/>
      <c r="R567" s="330"/>
      <c r="S567" s="330">
        <v>1</v>
      </c>
      <c r="T567" s="330"/>
      <c r="U567" s="330"/>
      <c r="V567" s="330"/>
      <c r="W567" s="330"/>
      <c r="X567" s="330"/>
      <c r="Y567" s="330"/>
      <c r="Z567" s="330"/>
      <c r="AA567" s="330"/>
      <c r="AB567" s="330"/>
      <c r="AC567" s="330"/>
      <c r="AD567" s="330"/>
      <c r="AE567" s="330"/>
      <c r="AF567" s="330"/>
      <c r="AG567" s="330"/>
      <c r="AH567" s="330"/>
      <c r="AI567" s="330"/>
      <c r="AJ567" s="330"/>
      <c r="AK567" s="330"/>
      <c r="AL567" s="330"/>
      <c r="AM567" s="330"/>
      <c r="AN567" s="330"/>
      <c r="AO567" s="330"/>
      <c r="AP567" s="330"/>
      <c r="AQ567" s="330"/>
      <c r="AR567" s="330"/>
      <c r="AS567" s="330"/>
      <c r="AT567" s="330"/>
      <c r="AU567" s="330"/>
      <c r="AV567" s="330"/>
      <c r="AW567" s="330"/>
      <c r="AX567" s="330"/>
      <c r="AY567" s="330"/>
      <c r="AZ567" s="331">
        <v>1</v>
      </c>
    </row>
    <row r="568" spans="1:52">
      <c r="A568" s="315"/>
      <c r="B568" s="319" t="s">
        <v>911</v>
      </c>
      <c r="C568" s="320"/>
      <c r="D568" s="332"/>
      <c r="E568" s="333"/>
      <c r="F568" s="333"/>
      <c r="G568" s="333"/>
      <c r="H568" s="333">
        <v>3</v>
      </c>
      <c r="I568" s="333">
        <v>3</v>
      </c>
      <c r="J568" s="333"/>
      <c r="K568" s="333"/>
      <c r="L568" s="333"/>
      <c r="M568" s="333"/>
      <c r="N568" s="333"/>
      <c r="O568" s="333"/>
      <c r="P568" s="333"/>
      <c r="Q568" s="333"/>
      <c r="R568" s="333"/>
      <c r="S568" s="333">
        <v>1</v>
      </c>
      <c r="T568" s="333"/>
      <c r="U568" s="333"/>
      <c r="V568" s="333"/>
      <c r="W568" s="333"/>
      <c r="X568" s="333"/>
      <c r="Y568" s="333"/>
      <c r="Z568" s="333"/>
      <c r="AA568" s="333"/>
      <c r="AB568" s="333"/>
      <c r="AC568" s="333"/>
      <c r="AD568" s="333"/>
      <c r="AE568" s="333">
        <v>3</v>
      </c>
      <c r="AF568" s="333">
        <v>2</v>
      </c>
      <c r="AG568" s="333"/>
      <c r="AH568" s="333"/>
      <c r="AI568" s="333"/>
      <c r="AJ568" s="333"/>
      <c r="AK568" s="333"/>
      <c r="AL568" s="333"/>
      <c r="AM568" s="333"/>
      <c r="AN568" s="333"/>
      <c r="AO568" s="333"/>
      <c r="AP568" s="333"/>
      <c r="AQ568" s="333"/>
      <c r="AR568" s="333"/>
      <c r="AS568" s="333"/>
      <c r="AT568" s="333"/>
      <c r="AU568" s="333"/>
      <c r="AV568" s="333"/>
      <c r="AW568" s="333"/>
      <c r="AX568" s="333"/>
      <c r="AY568" s="333"/>
      <c r="AZ568" s="334">
        <v>12</v>
      </c>
    </row>
    <row r="569" spans="1:52">
      <c r="A569" s="315"/>
      <c r="B569" s="305" t="s">
        <v>177</v>
      </c>
      <c r="C569" s="305" t="s">
        <v>407</v>
      </c>
      <c r="D569" s="326"/>
      <c r="E569" s="327"/>
      <c r="F569" s="327"/>
      <c r="G569" s="327"/>
      <c r="H569" s="327">
        <v>1</v>
      </c>
      <c r="I569" s="327"/>
      <c r="J569" s="327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>
        <v>2</v>
      </c>
      <c r="V569" s="327"/>
      <c r="W569" s="327"/>
      <c r="X569" s="327"/>
      <c r="Y569" s="327"/>
      <c r="Z569" s="327"/>
      <c r="AA569" s="327"/>
      <c r="AB569" s="327"/>
      <c r="AC569" s="327"/>
      <c r="AD569" s="327"/>
      <c r="AE569" s="327"/>
      <c r="AF569" s="327"/>
      <c r="AG569" s="327"/>
      <c r="AH569" s="327"/>
      <c r="AI569" s="327"/>
      <c r="AJ569" s="327"/>
      <c r="AK569" s="327"/>
      <c r="AL569" s="327"/>
      <c r="AM569" s="327"/>
      <c r="AN569" s="327"/>
      <c r="AO569" s="327"/>
      <c r="AP569" s="327"/>
      <c r="AQ569" s="327"/>
      <c r="AR569" s="327"/>
      <c r="AS569" s="327"/>
      <c r="AT569" s="327"/>
      <c r="AU569" s="327"/>
      <c r="AV569" s="327"/>
      <c r="AW569" s="327"/>
      <c r="AX569" s="327"/>
      <c r="AY569" s="327"/>
      <c r="AZ569" s="328">
        <v>3</v>
      </c>
    </row>
    <row r="570" spans="1:52">
      <c r="A570" s="315"/>
      <c r="B570" s="315"/>
      <c r="C570" s="318" t="s">
        <v>483</v>
      </c>
      <c r="D570" s="329"/>
      <c r="E570" s="330"/>
      <c r="F570" s="330"/>
      <c r="G570" s="330"/>
      <c r="H570" s="330"/>
      <c r="I570" s="330"/>
      <c r="J570" s="330"/>
      <c r="K570" s="330"/>
      <c r="L570" s="330"/>
      <c r="M570" s="330"/>
      <c r="N570" s="330"/>
      <c r="O570" s="330"/>
      <c r="P570" s="330"/>
      <c r="Q570" s="330"/>
      <c r="R570" s="330"/>
      <c r="S570" s="330"/>
      <c r="T570" s="330"/>
      <c r="U570" s="330">
        <v>1</v>
      </c>
      <c r="V570" s="330"/>
      <c r="W570" s="330"/>
      <c r="X570" s="330"/>
      <c r="Y570" s="330"/>
      <c r="Z570" s="330"/>
      <c r="AA570" s="330"/>
      <c r="AB570" s="330"/>
      <c r="AC570" s="330"/>
      <c r="AD570" s="330"/>
      <c r="AE570" s="330"/>
      <c r="AF570" s="330"/>
      <c r="AG570" s="330"/>
      <c r="AH570" s="330"/>
      <c r="AI570" s="330"/>
      <c r="AJ570" s="330"/>
      <c r="AK570" s="330"/>
      <c r="AL570" s="330"/>
      <c r="AM570" s="330"/>
      <c r="AN570" s="330"/>
      <c r="AO570" s="330"/>
      <c r="AP570" s="330"/>
      <c r="AQ570" s="330"/>
      <c r="AR570" s="330"/>
      <c r="AS570" s="330"/>
      <c r="AT570" s="330"/>
      <c r="AU570" s="330"/>
      <c r="AV570" s="330"/>
      <c r="AW570" s="330"/>
      <c r="AX570" s="330"/>
      <c r="AY570" s="330"/>
      <c r="AZ570" s="331">
        <v>1</v>
      </c>
    </row>
    <row r="571" spans="1:52">
      <c r="A571" s="315"/>
      <c r="B571" s="315"/>
      <c r="C571" s="318" t="s">
        <v>496</v>
      </c>
      <c r="D571" s="329"/>
      <c r="E571" s="330"/>
      <c r="F571" s="330"/>
      <c r="G571" s="330"/>
      <c r="H571" s="330"/>
      <c r="I571" s="330"/>
      <c r="J571" s="330"/>
      <c r="K571" s="330"/>
      <c r="L571" s="330"/>
      <c r="M571" s="330"/>
      <c r="N571" s="330"/>
      <c r="O571" s="330"/>
      <c r="P571" s="330"/>
      <c r="Q571" s="330"/>
      <c r="R571" s="330"/>
      <c r="S571" s="330"/>
      <c r="T571" s="330"/>
      <c r="U571" s="330">
        <v>1</v>
      </c>
      <c r="V571" s="330"/>
      <c r="W571" s="330"/>
      <c r="X571" s="330"/>
      <c r="Y571" s="330"/>
      <c r="Z571" s="330"/>
      <c r="AA571" s="330"/>
      <c r="AB571" s="330"/>
      <c r="AC571" s="330"/>
      <c r="AD571" s="330"/>
      <c r="AE571" s="330"/>
      <c r="AF571" s="330"/>
      <c r="AG571" s="330"/>
      <c r="AH571" s="330"/>
      <c r="AI571" s="330"/>
      <c r="AJ571" s="330"/>
      <c r="AK571" s="330"/>
      <c r="AL571" s="330"/>
      <c r="AM571" s="330"/>
      <c r="AN571" s="330"/>
      <c r="AO571" s="330"/>
      <c r="AP571" s="330"/>
      <c r="AQ571" s="330"/>
      <c r="AR571" s="330"/>
      <c r="AS571" s="330"/>
      <c r="AT571" s="330"/>
      <c r="AU571" s="330"/>
      <c r="AV571" s="330"/>
      <c r="AW571" s="330"/>
      <c r="AX571" s="330"/>
      <c r="AY571" s="330"/>
      <c r="AZ571" s="331">
        <v>1</v>
      </c>
    </row>
    <row r="572" spans="1:52">
      <c r="A572" s="315"/>
      <c r="B572" s="319" t="s">
        <v>890</v>
      </c>
      <c r="C572" s="320"/>
      <c r="D572" s="332"/>
      <c r="E572" s="333"/>
      <c r="F572" s="333"/>
      <c r="G572" s="333"/>
      <c r="H572" s="333">
        <v>1</v>
      </c>
      <c r="I572" s="333"/>
      <c r="J572" s="333"/>
      <c r="K572" s="333"/>
      <c r="L572" s="333"/>
      <c r="M572" s="333"/>
      <c r="N572" s="333"/>
      <c r="O572" s="333"/>
      <c r="P572" s="333"/>
      <c r="Q572" s="333"/>
      <c r="R572" s="333"/>
      <c r="S572" s="333"/>
      <c r="T572" s="333"/>
      <c r="U572" s="333">
        <v>4</v>
      </c>
      <c r="V572" s="333"/>
      <c r="W572" s="333"/>
      <c r="X572" s="333"/>
      <c r="Y572" s="333"/>
      <c r="Z572" s="333"/>
      <c r="AA572" s="333"/>
      <c r="AB572" s="333"/>
      <c r="AC572" s="333"/>
      <c r="AD572" s="333"/>
      <c r="AE572" s="333"/>
      <c r="AF572" s="333"/>
      <c r="AG572" s="333"/>
      <c r="AH572" s="333"/>
      <c r="AI572" s="333"/>
      <c r="AJ572" s="333"/>
      <c r="AK572" s="333"/>
      <c r="AL572" s="333"/>
      <c r="AM572" s="333"/>
      <c r="AN572" s="333"/>
      <c r="AO572" s="333"/>
      <c r="AP572" s="333"/>
      <c r="AQ572" s="333"/>
      <c r="AR572" s="333"/>
      <c r="AS572" s="333"/>
      <c r="AT572" s="333"/>
      <c r="AU572" s="333"/>
      <c r="AV572" s="333"/>
      <c r="AW572" s="333"/>
      <c r="AX572" s="333"/>
      <c r="AY572" s="333"/>
      <c r="AZ572" s="334">
        <v>5</v>
      </c>
    </row>
    <row r="573" spans="1:52">
      <c r="A573" s="315"/>
      <c r="B573" s="305" t="s">
        <v>59</v>
      </c>
      <c r="C573" s="305" t="s">
        <v>597</v>
      </c>
      <c r="D573" s="326"/>
      <c r="E573" s="327"/>
      <c r="F573" s="327"/>
      <c r="G573" s="327"/>
      <c r="H573" s="327"/>
      <c r="I573" s="327"/>
      <c r="J573" s="327"/>
      <c r="K573" s="327"/>
      <c r="L573" s="327"/>
      <c r="M573" s="327"/>
      <c r="N573" s="327"/>
      <c r="O573" s="327"/>
      <c r="P573" s="327"/>
      <c r="Q573" s="327"/>
      <c r="R573" s="327"/>
      <c r="S573" s="327"/>
      <c r="T573" s="327"/>
      <c r="U573" s="327"/>
      <c r="V573" s="327"/>
      <c r="W573" s="327"/>
      <c r="X573" s="327"/>
      <c r="Y573" s="327"/>
      <c r="Z573" s="327"/>
      <c r="AA573" s="327"/>
      <c r="AB573" s="327"/>
      <c r="AC573" s="327"/>
      <c r="AD573" s="327"/>
      <c r="AE573" s="327">
        <v>1</v>
      </c>
      <c r="AF573" s="327"/>
      <c r="AG573" s="327"/>
      <c r="AH573" s="327"/>
      <c r="AI573" s="327"/>
      <c r="AJ573" s="327"/>
      <c r="AK573" s="327"/>
      <c r="AL573" s="327"/>
      <c r="AM573" s="327"/>
      <c r="AN573" s="327"/>
      <c r="AO573" s="327"/>
      <c r="AP573" s="327"/>
      <c r="AQ573" s="327"/>
      <c r="AR573" s="327"/>
      <c r="AS573" s="327"/>
      <c r="AT573" s="327"/>
      <c r="AU573" s="327"/>
      <c r="AV573" s="327"/>
      <c r="AW573" s="327"/>
      <c r="AX573" s="327"/>
      <c r="AY573" s="327"/>
      <c r="AZ573" s="328">
        <v>1</v>
      </c>
    </row>
    <row r="574" spans="1:52">
      <c r="A574" s="315"/>
      <c r="B574" s="315"/>
      <c r="C574" s="318" t="s">
        <v>987</v>
      </c>
      <c r="D574" s="329"/>
      <c r="E574" s="330"/>
      <c r="F574" s="330"/>
      <c r="G574" s="330"/>
      <c r="H574" s="330"/>
      <c r="I574" s="330"/>
      <c r="J574" s="330"/>
      <c r="K574" s="330"/>
      <c r="L574" s="330"/>
      <c r="M574" s="330"/>
      <c r="N574" s="330"/>
      <c r="O574" s="330"/>
      <c r="P574" s="330"/>
      <c r="Q574" s="330"/>
      <c r="R574" s="330"/>
      <c r="S574" s="330"/>
      <c r="T574" s="330"/>
      <c r="U574" s="330"/>
      <c r="V574" s="330"/>
      <c r="W574" s="330"/>
      <c r="X574" s="330"/>
      <c r="Y574" s="330"/>
      <c r="Z574" s="330"/>
      <c r="AA574" s="330"/>
      <c r="AB574" s="330"/>
      <c r="AC574" s="330"/>
      <c r="AD574" s="330"/>
      <c r="AE574" s="330"/>
      <c r="AF574" s="330"/>
      <c r="AG574" s="330"/>
      <c r="AH574" s="330"/>
      <c r="AI574" s="330"/>
      <c r="AJ574" s="330"/>
      <c r="AK574" s="330"/>
      <c r="AL574" s="330"/>
      <c r="AM574" s="330"/>
      <c r="AN574" s="330"/>
      <c r="AO574" s="330"/>
      <c r="AP574" s="330"/>
      <c r="AQ574" s="330"/>
      <c r="AR574" s="330"/>
      <c r="AS574" s="330"/>
      <c r="AT574" s="330"/>
      <c r="AU574" s="330"/>
      <c r="AV574" s="330"/>
      <c r="AW574" s="330"/>
      <c r="AX574" s="330"/>
      <c r="AY574" s="330">
        <v>1</v>
      </c>
      <c r="AZ574" s="331">
        <v>1</v>
      </c>
    </row>
    <row r="575" spans="1:52">
      <c r="A575" s="315"/>
      <c r="B575" s="315"/>
      <c r="C575" s="318" t="s">
        <v>540</v>
      </c>
      <c r="D575" s="329"/>
      <c r="E575" s="330"/>
      <c r="F575" s="330"/>
      <c r="G575" s="330"/>
      <c r="H575" s="330"/>
      <c r="I575" s="330"/>
      <c r="J575" s="330"/>
      <c r="K575" s="330"/>
      <c r="L575" s="330"/>
      <c r="M575" s="330"/>
      <c r="N575" s="330"/>
      <c r="O575" s="330"/>
      <c r="P575" s="330"/>
      <c r="Q575" s="330"/>
      <c r="R575" s="330"/>
      <c r="S575" s="330"/>
      <c r="T575" s="330"/>
      <c r="U575" s="330"/>
      <c r="V575" s="330"/>
      <c r="W575" s="330"/>
      <c r="X575" s="330">
        <v>1</v>
      </c>
      <c r="Y575" s="330"/>
      <c r="Z575" s="330"/>
      <c r="AA575" s="330"/>
      <c r="AB575" s="330"/>
      <c r="AC575" s="330"/>
      <c r="AD575" s="330"/>
      <c r="AE575" s="330"/>
      <c r="AF575" s="330"/>
      <c r="AG575" s="330"/>
      <c r="AH575" s="330"/>
      <c r="AI575" s="330"/>
      <c r="AJ575" s="330"/>
      <c r="AK575" s="330"/>
      <c r="AL575" s="330"/>
      <c r="AM575" s="330"/>
      <c r="AN575" s="330"/>
      <c r="AO575" s="330"/>
      <c r="AP575" s="330"/>
      <c r="AQ575" s="330"/>
      <c r="AR575" s="330"/>
      <c r="AS575" s="330"/>
      <c r="AT575" s="330"/>
      <c r="AU575" s="330"/>
      <c r="AV575" s="330"/>
      <c r="AW575" s="330"/>
      <c r="AX575" s="330"/>
      <c r="AY575" s="330"/>
      <c r="AZ575" s="331">
        <v>1</v>
      </c>
    </row>
    <row r="576" spans="1:52">
      <c r="A576" s="315"/>
      <c r="B576" s="315"/>
      <c r="C576" s="318" t="s">
        <v>499</v>
      </c>
      <c r="D576" s="329"/>
      <c r="E576" s="330"/>
      <c r="F576" s="330"/>
      <c r="G576" s="330"/>
      <c r="H576" s="330"/>
      <c r="I576" s="330"/>
      <c r="J576" s="330"/>
      <c r="K576" s="330"/>
      <c r="L576" s="330"/>
      <c r="M576" s="330"/>
      <c r="N576" s="330"/>
      <c r="O576" s="330"/>
      <c r="P576" s="330"/>
      <c r="Q576" s="330"/>
      <c r="R576" s="330"/>
      <c r="S576" s="330"/>
      <c r="T576" s="330"/>
      <c r="U576" s="330"/>
      <c r="V576" s="330"/>
      <c r="W576" s="330"/>
      <c r="X576" s="330">
        <v>1</v>
      </c>
      <c r="Y576" s="330"/>
      <c r="Z576" s="330"/>
      <c r="AA576" s="330"/>
      <c r="AB576" s="330"/>
      <c r="AC576" s="330"/>
      <c r="AD576" s="330"/>
      <c r="AE576" s="330"/>
      <c r="AF576" s="330"/>
      <c r="AG576" s="330"/>
      <c r="AH576" s="330"/>
      <c r="AI576" s="330"/>
      <c r="AJ576" s="330"/>
      <c r="AK576" s="330"/>
      <c r="AL576" s="330"/>
      <c r="AM576" s="330"/>
      <c r="AN576" s="330"/>
      <c r="AO576" s="330"/>
      <c r="AP576" s="330"/>
      <c r="AQ576" s="330"/>
      <c r="AR576" s="330"/>
      <c r="AS576" s="330"/>
      <c r="AT576" s="330"/>
      <c r="AU576" s="330"/>
      <c r="AV576" s="330"/>
      <c r="AW576" s="330"/>
      <c r="AX576" s="330"/>
      <c r="AY576" s="330"/>
      <c r="AZ576" s="331">
        <v>1</v>
      </c>
    </row>
    <row r="577" spans="1:52">
      <c r="A577" s="315"/>
      <c r="B577" s="319" t="s">
        <v>912</v>
      </c>
      <c r="C577" s="320"/>
      <c r="D577" s="332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33"/>
      <c r="P577" s="333"/>
      <c r="Q577" s="333"/>
      <c r="R577" s="333"/>
      <c r="S577" s="333"/>
      <c r="T577" s="333"/>
      <c r="U577" s="333"/>
      <c r="V577" s="333"/>
      <c r="W577" s="333"/>
      <c r="X577" s="333">
        <v>2</v>
      </c>
      <c r="Y577" s="333"/>
      <c r="Z577" s="333"/>
      <c r="AA577" s="333"/>
      <c r="AB577" s="333"/>
      <c r="AC577" s="333"/>
      <c r="AD577" s="333"/>
      <c r="AE577" s="333">
        <v>1</v>
      </c>
      <c r="AF577" s="333"/>
      <c r="AG577" s="333"/>
      <c r="AH577" s="333"/>
      <c r="AI577" s="333"/>
      <c r="AJ577" s="333"/>
      <c r="AK577" s="333"/>
      <c r="AL577" s="333"/>
      <c r="AM577" s="333"/>
      <c r="AN577" s="333"/>
      <c r="AO577" s="333"/>
      <c r="AP577" s="333"/>
      <c r="AQ577" s="333"/>
      <c r="AR577" s="333"/>
      <c r="AS577" s="333"/>
      <c r="AT577" s="333"/>
      <c r="AU577" s="333"/>
      <c r="AV577" s="333"/>
      <c r="AW577" s="333"/>
      <c r="AX577" s="333"/>
      <c r="AY577" s="333">
        <v>1</v>
      </c>
      <c r="AZ577" s="334">
        <v>4</v>
      </c>
    </row>
    <row r="578" spans="1:52">
      <c r="A578" s="315"/>
      <c r="B578" s="305" t="s">
        <v>330</v>
      </c>
      <c r="C578" s="305" t="s">
        <v>579</v>
      </c>
      <c r="D578" s="326"/>
      <c r="E578" s="327"/>
      <c r="F578" s="327"/>
      <c r="G578" s="327"/>
      <c r="H578" s="327"/>
      <c r="I578" s="327"/>
      <c r="J578" s="327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  <c r="Y578" s="327"/>
      <c r="Z578" s="327"/>
      <c r="AA578" s="327"/>
      <c r="AB578" s="327">
        <v>1</v>
      </c>
      <c r="AC578" s="327"/>
      <c r="AD578" s="327"/>
      <c r="AE578" s="327"/>
      <c r="AF578" s="327"/>
      <c r="AG578" s="327"/>
      <c r="AH578" s="327"/>
      <c r="AI578" s="327"/>
      <c r="AJ578" s="327"/>
      <c r="AK578" s="327"/>
      <c r="AL578" s="327"/>
      <c r="AM578" s="327"/>
      <c r="AN578" s="327"/>
      <c r="AO578" s="327"/>
      <c r="AP578" s="327"/>
      <c r="AQ578" s="327"/>
      <c r="AR578" s="327"/>
      <c r="AS578" s="327"/>
      <c r="AT578" s="327"/>
      <c r="AU578" s="327"/>
      <c r="AV578" s="327"/>
      <c r="AW578" s="327"/>
      <c r="AX578" s="327"/>
      <c r="AY578" s="327"/>
      <c r="AZ578" s="328">
        <v>1</v>
      </c>
    </row>
    <row r="579" spans="1:52">
      <c r="A579" s="315"/>
      <c r="B579" s="315"/>
      <c r="C579" s="318" t="s">
        <v>423</v>
      </c>
      <c r="D579" s="329"/>
      <c r="E579" s="330"/>
      <c r="F579" s="330"/>
      <c r="G579" s="330"/>
      <c r="H579" s="330"/>
      <c r="I579" s="330"/>
      <c r="J579" s="330"/>
      <c r="K579" s="330"/>
      <c r="L579" s="330"/>
      <c r="M579" s="330"/>
      <c r="N579" s="330"/>
      <c r="O579" s="330"/>
      <c r="P579" s="330"/>
      <c r="Q579" s="330"/>
      <c r="R579" s="330"/>
      <c r="S579" s="330"/>
      <c r="T579" s="330"/>
      <c r="U579" s="330">
        <v>1</v>
      </c>
      <c r="V579" s="330"/>
      <c r="W579" s="330"/>
      <c r="X579" s="330"/>
      <c r="Y579" s="330"/>
      <c r="Z579" s="330"/>
      <c r="AA579" s="330"/>
      <c r="AB579" s="330"/>
      <c r="AC579" s="330"/>
      <c r="AD579" s="330"/>
      <c r="AE579" s="330"/>
      <c r="AF579" s="330"/>
      <c r="AG579" s="330"/>
      <c r="AH579" s="330"/>
      <c r="AI579" s="330"/>
      <c r="AJ579" s="330"/>
      <c r="AK579" s="330"/>
      <c r="AL579" s="330"/>
      <c r="AM579" s="330"/>
      <c r="AN579" s="330"/>
      <c r="AO579" s="330"/>
      <c r="AP579" s="330"/>
      <c r="AQ579" s="330"/>
      <c r="AR579" s="330"/>
      <c r="AS579" s="330"/>
      <c r="AT579" s="330"/>
      <c r="AU579" s="330"/>
      <c r="AV579" s="330"/>
      <c r="AW579" s="330"/>
      <c r="AX579" s="330"/>
      <c r="AY579" s="330"/>
      <c r="AZ579" s="331">
        <v>1</v>
      </c>
    </row>
    <row r="580" spans="1:52">
      <c r="A580" s="315"/>
      <c r="B580" s="319" t="s">
        <v>913</v>
      </c>
      <c r="C580" s="320"/>
      <c r="D580" s="332"/>
      <c r="E580" s="333"/>
      <c r="F580" s="333"/>
      <c r="G580" s="333"/>
      <c r="H580" s="333"/>
      <c r="I580" s="333"/>
      <c r="J580" s="333"/>
      <c r="K580" s="333"/>
      <c r="L580" s="333"/>
      <c r="M580" s="333"/>
      <c r="N580" s="333"/>
      <c r="O580" s="333"/>
      <c r="P580" s="333"/>
      <c r="Q580" s="333"/>
      <c r="R580" s="333"/>
      <c r="S580" s="333"/>
      <c r="T580" s="333"/>
      <c r="U580" s="333">
        <v>1</v>
      </c>
      <c r="V580" s="333"/>
      <c r="W580" s="333"/>
      <c r="X580" s="333"/>
      <c r="Y580" s="333"/>
      <c r="Z580" s="333"/>
      <c r="AA580" s="333"/>
      <c r="AB580" s="333">
        <v>1</v>
      </c>
      <c r="AC580" s="333"/>
      <c r="AD580" s="333"/>
      <c r="AE580" s="333"/>
      <c r="AF580" s="333"/>
      <c r="AG580" s="333"/>
      <c r="AH580" s="333"/>
      <c r="AI580" s="333"/>
      <c r="AJ580" s="333"/>
      <c r="AK580" s="333"/>
      <c r="AL580" s="333"/>
      <c r="AM580" s="333"/>
      <c r="AN580" s="333"/>
      <c r="AO580" s="333"/>
      <c r="AP580" s="333"/>
      <c r="AQ580" s="333"/>
      <c r="AR580" s="333"/>
      <c r="AS580" s="333"/>
      <c r="AT580" s="333"/>
      <c r="AU580" s="333"/>
      <c r="AV580" s="333"/>
      <c r="AW580" s="333"/>
      <c r="AX580" s="333"/>
      <c r="AY580" s="333"/>
      <c r="AZ580" s="334">
        <v>2</v>
      </c>
    </row>
    <row r="581" spans="1:52">
      <c r="A581" s="315"/>
      <c r="B581" s="305" t="s">
        <v>191</v>
      </c>
      <c r="C581" s="305" t="s">
        <v>385</v>
      </c>
      <c r="D581" s="326"/>
      <c r="E581" s="327"/>
      <c r="F581" s="327"/>
      <c r="G581" s="327">
        <v>1</v>
      </c>
      <c r="H581" s="327"/>
      <c r="I581" s="327"/>
      <c r="J581" s="327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  <c r="Y581" s="327"/>
      <c r="Z581" s="327"/>
      <c r="AA581" s="327"/>
      <c r="AB581" s="327"/>
      <c r="AC581" s="327"/>
      <c r="AD581" s="327"/>
      <c r="AE581" s="327"/>
      <c r="AF581" s="327"/>
      <c r="AG581" s="327"/>
      <c r="AH581" s="327"/>
      <c r="AI581" s="327"/>
      <c r="AJ581" s="327"/>
      <c r="AK581" s="327"/>
      <c r="AL581" s="327"/>
      <c r="AM581" s="327"/>
      <c r="AN581" s="327"/>
      <c r="AO581" s="327"/>
      <c r="AP581" s="327"/>
      <c r="AQ581" s="327"/>
      <c r="AR581" s="327"/>
      <c r="AS581" s="327"/>
      <c r="AT581" s="327"/>
      <c r="AU581" s="327"/>
      <c r="AV581" s="327"/>
      <c r="AW581" s="327"/>
      <c r="AX581" s="327"/>
      <c r="AY581" s="327"/>
      <c r="AZ581" s="328">
        <v>1</v>
      </c>
    </row>
    <row r="582" spans="1:52">
      <c r="A582" s="315"/>
      <c r="B582" s="319" t="s">
        <v>914</v>
      </c>
      <c r="C582" s="320"/>
      <c r="D582" s="332"/>
      <c r="E582" s="333"/>
      <c r="F582" s="333"/>
      <c r="G582" s="333">
        <v>1</v>
      </c>
      <c r="H582" s="333"/>
      <c r="I582" s="333"/>
      <c r="J582" s="333"/>
      <c r="K582" s="333"/>
      <c r="L582" s="333"/>
      <c r="M582" s="333"/>
      <c r="N582" s="333"/>
      <c r="O582" s="333"/>
      <c r="P582" s="333"/>
      <c r="Q582" s="333"/>
      <c r="R582" s="333"/>
      <c r="S582" s="333"/>
      <c r="T582" s="333"/>
      <c r="U582" s="333"/>
      <c r="V582" s="333"/>
      <c r="W582" s="333"/>
      <c r="X582" s="333"/>
      <c r="Y582" s="333"/>
      <c r="Z582" s="333"/>
      <c r="AA582" s="333"/>
      <c r="AB582" s="333"/>
      <c r="AC582" s="333"/>
      <c r="AD582" s="333"/>
      <c r="AE582" s="333"/>
      <c r="AF582" s="333"/>
      <c r="AG582" s="333"/>
      <c r="AH582" s="333"/>
      <c r="AI582" s="333"/>
      <c r="AJ582" s="333"/>
      <c r="AK582" s="333"/>
      <c r="AL582" s="333"/>
      <c r="AM582" s="333"/>
      <c r="AN582" s="333"/>
      <c r="AO582" s="333"/>
      <c r="AP582" s="333"/>
      <c r="AQ582" s="333"/>
      <c r="AR582" s="333"/>
      <c r="AS582" s="333"/>
      <c r="AT582" s="333"/>
      <c r="AU582" s="333"/>
      <c r="AV582" s="333"/>
      <c r="AW582" s="333"/>
      <c r="AX582" s="333"/>
      <c r="AY582" s="333"/>
      <c r="AZ582" s="334">
        <v>1</v>
      </c>
    </row>
    <row r="583" spans="1:52">
      <c r="A583" s="339" t="s">
        <v>912</v>
      </c>
      <c r="B583" s="340"/>
      <c r="C583" s="340"/>
      <c r="D583" s="341"/>
      <c r="E583" s="342">
        <v>1</v>
      </c>
      <c r="F583" s="342">
        <v>1</v>
      </c>
      <c r="G583" s="342">
        <v>2</v>
      </c>
      <c r="H583" s="342">
        <v>5</v>
      </c>
      <c r="I583" s="342">
        <v>3</v>
      </c>
      <c r="J583" s="342"/>
      <c r="K583" s="342"/>
      <c r="L583" s="342"/>
      <c r="M583" s="342"/>
      <c r="N583" s="342"/>
      <c r="O583" s="342"/>
      <c r="P583" s="342">
        <v>1</v>
      </c>
      <c r="Q583" s="342">
        <v>2</v>
      </c>
      <c r="R583" s="342"/>
      <c r="S583" s="342">
        <v>1</v>
      </c>
      <c r="T583" s="342"/>
      <c r="U583" s="342">
        <v>5</v>
      </c>
      <c r="V583" s="342"/>
      <c r="W583" s="342"/>
      <c r="X583" s="342">
        <v>2</v>
      </c>
      <c r="Y583" s="342"/>
      <c r="Z583" s="342"/>
      <c r="AA583" s="342"/>
      <c r="AB583" s="342">
        <v>1</v>
      </c>
      <c r="AC583" s="342"/>
      <c r="AD583" s="342"/>
      <c r="AE583" s="342">
        <v>4</v>
      </c>
      <c r="AF583" s="342">
        <v>3</v>
      </c>
      <c r="AG583" s="342"/>
      <c r="AH583" s="342"/>
      <c r="AI583" s="342"/>
      <c r="AJ583" s="342"/>
      <c r="AK583" s="342">
        <v>3</v>
      </c>
      <c r="AL583" s="342"/>
      <c r="AM583" s="342"/>
      <c r="AN583" s="342"/>
      <c r="AO583" s="342">
        <v>1</v>
      </c>
      <c r="AP583" s="342"/>
      <c r="AQ583" s="342"/>
      <c r="AR583" s="342"/>
      <c r="AS583" s="342"/>
      <c r="AT583" s="342"/>
      <c r="AU583" s="342"/>
      <c r="AV583" s="342"/>
      <c r="AW583" s="342"/>
      <c r="AX583" s="342"/>
      <c r="AY583" s="342">
        <v>1</v>
      </c>
      <c r="AZ583" s="343">
        <v>36</v>
      </c>
    </row>
    <row r="584" spans="1:52">
      <c r="A584" s="305" t="s">
        <v>29</v>
      </c>
      <c r="B584" s="305" t="s">
        <v>176</v>
      </c>
      <c r="C584" s="305" t="s">
        <v>634</v>
      </c>
      <c r="D584" s="326"/>
      <c r="E584" s="327"/>
      <c r="F584" s="327"/>
      <c r="G584" s="327"/>
      <c r="H584" s="327"/>
      <c r="I584" s="327"/>
      <c r="J584" s="327"/>
      <c r="K584" s="327"/>
      <c r="L584" s="327"/>
      <c r="M584" s="327"/>
      <c r="N584" s="327"/>
      <c r="O584" s="327"/>
      <c r="P584" s="327"/>
      <c r="Q584" s="327"/>
      <c r="R584" s="327"/>
      <c r="S584" s="327"/>
      <c r="T584" s="327"/>
      <c r="U584" s="327"/>
      <c r="V584" s="327"/>
      <c r="W584" s="327"/>
      <c r="X584" s="327"/>
      <c r="Y584" s="327"/>
      <c r="Z584" s="327"/>
      <c r="AA584" s="327"/>
      <c r="AB584" s="327"/>
      <c r="AC584" s="327"/>
      <c r="AD584" s="327"/>
      <c r="AE584" s="327"/>
      <c r="AF584" s="327">
        <v>1</v>
      </c>
      <c r="AG584" s="327"/>
      <c r="AH584" s="327"/>
      <c r="AI584" s="327"/>
      <c r="AJ584" s="327"/>
      <c r="AK584" s="327"/>
      <c r="AL584" s="327"/>
      <c r="AM584" s="327"/>
      <c r="AN584" s="327"/>
      <c r="AO584" s="327"/>
      <c r="AP584" s="327"/>
      <c r="AQ584" s="327"/>
      <c r="AR584" s="327"/>
      <c r="AS584" s="327"/>
      <c r="AT584" s="327">
        <v>1</v>
      </c>
      <c r="AU584" s="327"/>
      <c r="AV584" s="327"/>
      <c r="AW584" s="327"/>
      <c r="AX584" s="327"/>
      <c r="AY584" s="327"/>
      <c r="AZ584" s="328">
        <v>2</v>
      </c>
    </row>
    <row r="585" spans="1:52">
      <c r="A585" s="315"/>
      <c r="B585" s="315"/>
      <c r="C585" s="318" t="s">
        <v>651</v>
      </c>
      <c r="D585" s="329"/>
      <c r="E585" s="330"/>
      <c r="F585" s="330"/>
      <c r="G585" s="330"/>
      <c r="H585" s="330"/>
      <c r="I585" s="330"/>
      <c r="J585" s="330"/>
      <c r="K585" s="330"/>
      <c r="L585" s="330"/>
      <c r="M585" s="330"/>
      <c r="N585" s="330"/>
      <c r="O585" s="330"/>
      <c r="P585" s="330"/>
      <c r="Q585" s="330"/>
      <c r="R585" s="330"/>
      <c r="S585" s="330"/>
      <c r="T585" s="330"/>
      <c r="U585" s="330"/>
      <c r="V585" s="330"/>
      <c r="W585" s="330"/>
      <c r="X585" s="330"/>
      <c r="Y585" s="330"/>
      <c r="Z585" s="330"/>
      <c r="AA585" s="330"/>
      <c r="AB585" s="330"/>
      <c r="AC585" s="330"/>
      <c r="AD585" s="330"/>
      <c r="AE585" s="330"/>
      <c r="AF585" s="330"/>
      <c r="AG585" s="330">
        <v>1</v>
      </c>
      <c r="AH585" s="330"/>
      <c r="AI585" s="330"/>
      <c r="AJ585" s="330"/>
      <c r="AK585" s="330"/>
      <c r="AL585" s="330"/>
      <c r="AM585" s="330">
        <v>1</v>
      </c>
      <c r="AN585" s="330"/>
      <c r="AO585" s="330"/>
      <c r="AP585" s="330"/>
      <c r="AQ585" s="330"/>
      <c r="AR585" s="330"/>
      <c r="AS585" s="330"/>
      <c r="AT585" s="330"/>
      <c r="AU585" s="330"/>
      <c r="AV585" s="330"/>
      <c r="AW585" s="330"/>
      <c r="AX585" s="330"/>
      <c r="AY585" s="330"/>
      <c r="AZ585" s="331">
        <v>2</v>
      </c>
    </row>
    <row r="586" spans="1:52">
      <c r="A586" s="315"/>
      <c r="B586" s="315"/>
      <c r="C586" s="318" t="s">
        <v>375</v>
      </c>
      <c r="D586" s="329"/>
      <c r="E586" s="330">
        <v>1</v>
      </c>
      <c r="F586" s="330"/>
      <c r="G586" s="330"/>
      <c r="H586" s="330"/>
      <c r="I586" s="330"/>
      <c r="J586" s="330"/>
      <c r="K586" s="330"/>
      <c r="L586" s="330"/>
      <c r="M586" s="330"/>
      <c r="N586" s="330"/>
      <c r="O586" s="330">
        <v>1</v>
      </c>
      <c r="P586" s="330"/>
      <c r="Q586" s="330">
        <v>1</v>
      </c>
      <c r="R586" s="330"/>
      <c r="S586" s="330">
        <v>3</v>
      </c>
      <c r="T586" s="330"/>
      <c r="U586" s="330">
        <v>2</v>
      </c>
      <c r="V586" s="330"/>
      <c r="W586" s="330">
        <v>2</v>
      </c>
      <c r="X586" s="330"/>
      <c r="Y586" s="330"/>
      <c r="Z586" s="330">
        <v>1</v>
      </c>
      <c r="AA586" s="330"/>
      <c r="AB586" s="330"/>
      <c r="AC586" s="330"/>
      <c r="AD586" s="330"/>
      <c r="AE586" s="330"/>
      <c r="AF586" s="330">
        <v>1</v>
      </c>
      <c r="AG586" s="330"/>
      <c r="AH586" s="330"/>
      <c r="AI586" s="330"/>
      <c r="AJ586" s="330"/>
      <c r="AK586" s="330"/>
      <c r="AL586" s="330"/>
      <c r="AM586" s="330"/>
      <c r="AN586" s="330"/>
      <c r="AO586" s="330"/>
      <c r="AP586" s="330"/>
      <c r="AQ586" s="330"/>
      <c r="AR586" s="330"/>
      <c r="AS586" s="330"/>
      <c r="AT586" s="330"/>
      <c r="AU586" s="330"/>
      <c r="AV586" s="330"/>
      <c r="AW586" s="330"/>
      <c r="AX586" s="330"/>
      <c r="AY586" s="330"/>
      <c r="AZ586" s="331">
        <v>12</v>
      </c>
    </row>
    <row r="587" spans="1:52">
      <c r="A587" s="315"/>
      <c r="B587" s="315"/>
      <c r="C587" s="318" t="s">
        <v>432</v>
      </c>
      <c r="D587" s="329"/>
      <c r="E587" s="330"/>
      <c r="F587" s="330"/>
      <c r="G587" s="330"/>
      <c r="H587" s="330"/>
      <c r="I587" s="330"/>
      <c r="J587" s="330"/>
      <c r="K587" s="330"/>
      <c r="L587" s="330">
        <v>1</v>
      </c>
      <c r="M587" s="330"/>
      <c r="N587" s="330"/>
      <c r="O587" s="330"/>
      <c r="P587" s="330"/>
      <c r="Q587" s="330"/>
      <c r="R587" s="330"/>
      <c r="S587" s="330"/>
      <c r="T587" s="330"/>
      <c r="U587" s="330"/>
      <c r="V587" s="330"/>
      <c r="W587" s="330"/>
      <c r="X587" s="330"/>
      <c r="Y587" s="330"/>
      <c r="Z587" s="330"/>
      <c r="AA587" s="330"/>
      <c r="AB587" s="330"/>
      <c r="AC587" s="330"/>
      <c r="AD587" s="330"/>
      <c r="AE587" s="330"/>
      <c r="AF587" s="330"/>
      <c r="AG587" s="330"/>
      <c r="AH587" s="330"/>
      <c r="AI587" s="330"/>
      <c r="AJ587" s="330"/>
      <c r="AK587" s="330"/>
      <c r="AL587" s="330"/>
      <c r="AM587" s="330"/>
      <c r="AN587" s="330"/>
      <c r="AO587" s="330"/>
      <c r="AP587" s="330"/>
      <c r="AQ587" s="330"/>
      <c r="AR587" s="330"/>
      <c r="AS587" s="330"/>
      <c r="AT587" s="330"/>
      <c r="AU587" s="330"/>
      <c r="AV587" s="330"/>
      <c r="AW587" s="330"/>
      <c r="AX587" s="330"/>
      <c r="AY587" s="330"/>
      <c r="AZ587" s="331">
        <v>1</v>
      </c>
    </row>
    <row r="588" spans="1:52">
      <c r="A588" s="315"/>
      <c r="B588" s="315"/>
      <c r="C588" s="318" t="s">
        <v>471</v>
      </c>
      <c r="D588" s="329"/>
      <c r="E588" s="330"/>
      <c r="F588" s="330"/>
      <c r="G588" s="330"/>
      <c r="H588" s="330"/>
      <c r="I588" s="330"/>
      <c r="J588" s="330"/>
      <c r="K588" s="330"/>
      <c r="L588" s="330"/>
      <c r="M588" s="330"/>
      <c r="N588" s="330"/>
      <c r="O588" s="330"/>
      <c r="P588" s="330"/>
      <c r="Q588" s="330"/>
      <c r="R588" s="330"/>
      <c r="S588" s="330"/>
      <c r="T588" s="330"/>
      <c r="U588" s="330">
        <v>1</v>
      </c>
      <c r="V588" s="330"/>
      <c r="W588" s="330"/>
      <c r="X588" s="330"/>
      <c r="Y588" s="330">
        <v>3</v>
      </c>
      <c r="Z588" s="330"/>
      <c r="AA588" s="330"/>
      <c r="AB588" s="330"/>
      <c r="AC588" s="330">
        <v>4</v>
      </c>
      <c r="AD588" s="330"/>
      <c r="AE588" s="330">
        <v>1</v>
      </c>
      <c r="AF588" s="330">
        <v>1</v>
      </c>
      <c r="AG588" s="330"/>
      <c r="AH588" s="330"/>
      <c r="AI588" s="330"/>
      <c r="AJ588" s="330"/>
      <c r="AK588" s="330"/>
      <c r="AL588" s="330"/>
      <c r="AM588" s="330"/>
      <c r="AN588" s="330"/>
      <c r="AO588" s="330"/>
      <c r="AP588" s="330"/>
      <c r="AQ588" s="330">
        <v>1</v>
      </c>
      <c r="AR588" s="330"/>
      <c r="AS588" s="330"/>
      <c r="AT588" s="330"/>
      <c r="AU588" s="330"/>
      <c r="AV588" s="330"/>
      <c r="AW588" s="330"/>
      <c r="AX588" s="330"/>
      <c r="AY588" s="330"/>
      <c r="AZ588" s="331">
        <v>11</v>
      </c>
    </row>
    <row r="589" spans="1:52">
      <c r="A589" s="315"/>
      <c r="B589" s="319" t="s">
        <v>915</v>
      </c>
      <c r="C589" s="320"/>
      <c r="D589" s="332"/>
      <c r="E589" s="333">
        <v>1</v>
      </c>
      <c r="F589" s="333"/>
      <c r="G589" s="333"/>
      <c r="H589" s="333"/>
      <c r="I589" s="333"/>
      <c r="J589" s="333"/>
      <c r="K589" s="333"/>
      <c r="L589" s="333">
        <v>1</v>
      </c>
      <c r="M589" s="333"/>
      <c r="N589" s="333"/>
      <c r="O589" s="333">
        <v>1</v>
      </c>
      <c r="P589" s="333"/>
      <c r="Q589" s="333">
        <v>1</v>
      </c>
      <c r="R589" s="333"/>
      <c r="S589" s="333">
        <v>3</v>
      </c>
      <c r="T589" s="333"/>
      <c r="U589" s="333">
        <v>3</v>
      </c>
      <c r="V589" s="333"/>
      <c r="W589" s="333">
        <v>2</v>
      </c>
      <c r="X589" s="333"/>
      <c r="Y589" s="333">
        <v>3</v>
      </c>
      <c r="Z589" s="333">
        <v>1</v>
      </c>
      <c r="AA589" s="333"/>
      <c r="AB589" s="333"/>
      <c r="AC589" s="333">
        <v>4</v>
      </c>
      <c r="AD589" s="333"/>
      <c r="AE589" s="333">
        <v>1</v>
      </c>
      <c r="AF589" s="333">
        <v>3</v>
      </c>
      <c r="AG589" s="333">
        <v>1</v>
      </c>
      <c r="AH589" s="333"/>
      <c r="AI589" s="333"/>
      <c r="AJ589" s="333"/>
      <c r="AK589" s="333"/>
      <c r="AL589" s="333"/>
      <c r="AM589" s="333">
        <v>1</v>
      </c>
      <c r="AN589" s="333"/>
      <c r="AO589" s="333"/>
      <c r="AP589" s="333"/>
      <c r="AQ589" s="333">
        <v>1</v>
      </c>
      <c r="AR589" s="333"/>
      <c r="AS589" s="333"/>
      <c r="AT589" s="333">
        <v>1</v>
      </c>
      <c r="AU589" s="333"/>
      <c r="AV589" s="333"/>
      <c r="AW589" s="333"/>
      <c r="AX589" s="333"/>
      <c r="AY589" s="333"/>
      <c r="AZ589" s="334">
        <v>28</v>
      </c>
    </row>
    <row r="590" spans="1:52">
      <c r="A590" s="315"/>
      <c r="B590" s="305" t="s">
        <v>197</v>
      </c>
      <c r="C590" s="305" t="s">
        <v>544</v>
      </c>
      <c r="D590" s="326"/>
      <c r="E590" s="327"/>
      <c r="F590" s="327"/>
      <c r="G590" s="327"/>
      <c r="H590" s="327"/>
      <c r="I590" s="327"/>
      <c r="J590" s="327"/>
      <c r="K590" s="327"/>
      <c r="L590" s="327"/>
      <c r="M590" s="327"/>
      <c r="N590" s="327"/>
      <c r="O590" s="327"/>
      <c r="P590" s="327"/>
      <c r="Q590" s="327"/>
      <c r="R590" s="327"/>
      <c r="S590" s="327"/>
      <c r="T590" s="327"/>
      <c r="U590" s="327"/>
      <c r="V590" s="327"/>
      <c r="W590" s="327"/>
      <c r="X590" s="327"/>
      <c r="Y590" s="327"/>
      <c r="Z590" s="327"/>
      <c r="AA590" s="327"/>
      <c r="AB590" s="327">
        <v>1</v>
      </c>
      <c r="AC590" s="327"/>
      <c r="AD590" s="327"/>
      <c r="AE590" s="327"/>
      <c r="AF590" s="327"/>
      <c r="AG590" s="327"/>
      <c r="AH590" s="327"/>
      <c r="AI590" s="327"/>
      <c r="AJ590" s="327"/>
      <c r="AK590" s="327"/>
      <c r="AL590" s="327"/>
      <c r="AM590" s="327"/>
      <c r="AN590" s="327"/>
      <c r="AO590" s="327"/>
      <c r="AP590" s="327"/>
      <c r="AQ590" s="327"/>
      <c r="AR590" s="327"/>
      <c r="AS590" s="327"/>
      <c r="AT590" s="327"/>
      <c r="AU590" s="327"/>
      <c r="AV590" s="327">
        <v>1</v>
      </c>
      <c r="AW590" s="327"/>
      <c r="AX590" s="327"/>
      <c r="AY590" s="327"/>
      <c r="AZ590" s="328">
        <v>2</v>
      </c>
    </row>
    <row r="591" spans="1:52">
      <c r="A591" s="315"/>
      <c r="B591" s="315"/>
      <c r="C591" s="318" t="s">
        <v>522</v>
      </c>
      <c r="D591" s="329"/>
      <c r="E591" s="330"/>
      <c r="F591" s="330"/>
      <c r="G591" s="330"/>
      <c r="H591" s="330"/>
      <c r="I591" s="330"/>
      <c r="J591" s="330"/>
      <c r="K591" s="330"/>
      <c r="L591" s="330"/>
      <c r="M591" s="330"/>
      <c r="N591" s="330"/>
      <c r="O591" s="330"/>
      <c r="P591" s="330"/>
      <c r="Q591" s="330"/>
      <c r="R591" s="330"/>
      <c r="S591" s="330"/>
      <c r="T591" s="330"/>
      <c r="U591" s="330"/>
      <c r="V591" s="330"/>
      <c r="W591" s="330"/>
      <c r="X591" s="330">
        <v>1</v>
      </c>
      <c r="Y591" s="330">
        <v>1</v>
      </c>
      <c r="Z591" s="330">
        <v>1</v>
      </c>
      <c r="AA591" s="330">
        <v>1</v>
      </c>
      <c r="AB591" s="330">
        <v>2</v>
      </c>
      <c r="AC591" s="330"/>
      <c r="AD591" s="330">
        <v>2</v>
      </c>
      <c r="AE591" s="330">
        <v>1</v>
      </c>
      <c r="AF591" s="330">
        <v>1</v>
      </c>
      <c r="AG591" s="330"/>
      <c r="AH591" s="330">
        <v>1</v>
      </c>
      <c r="AI591" s="330"/>
      <c r="AJ591" s="330"/>
      <c r="AK591" s="330"/>
      <c r="AL591" s="330"/>
      <c r="AM591" s="330"/>
      <c r="AN591" s="330"/>
      <c r="AO591" s="330"/>
      <c r="AP591" s="330"/>
      <c r="AQ591" s="330"/>
      <c r="AR591" s="330"/>
      <c r="AS591" s="330"/>
      <c r="AT591" s="330"/>
      <c r="AU591" s="330"/>
      <c r="AV591" s="330">
        <v>1</v>
      </c>
      <c r="AW591" s="330"/>
      <c r="AX591" s="330"/>
      <c r="AY591" s="330"/>
      <c r="AZ591" s="331">
        <v>12</v>
      </c>
    </row>
    <row r="592" spans="1:52">
      <c r="A592" s="315"/>
      <c r="B592" s="315"/>
      <c r="C592" s="318" t="s">
        <v>738</v>
      </c>
      <c r="D592" s="329"/>
      <c r="E592" s="330"/>
      <c r="F592" s="330"/>
      <c r="G592" s="330"/>
      <c r="H592" s="330"/>
      <c r="I592" s="330"/>
      <c r="J592" s="330"/>
      <c r="K592" s="330"/>
      <c r="L592" s="330"/>
      <c r="M592" s="330"/>
      <c r="N592" s="330"/>
      <c r="O592" s="330"/>
      <c r="P592" s="330"/>
      <c r="Q592" s="330"/>
      <c r="R592" s="330"/>
      <c r="S592" s="330"/>
      <c r="T592" s="330"/>
      <c r="U592" s="330"/>
      <c r="V592" s="330"/>
      <c r="W592" s="330"/>
      <c r="X592" s="330"/>
      <c r="Y592" s="330"/>
      <c r="Z592" s="330"/>
      <c r="AA592" s="330"/>
      <c r="AB592" s="330"/>
      <c r="AC592" s="330"/>
      <c r="AD592" s="330"/>
      <c r="AE592" s="330"/>
      <c r="AF592" s="330"/>
      <c r="AG592" s="330"/>
      <c r="AH592" s="330"/>
      <c r="AI592" s="330"/>
      <c r="AJ592" s="330"/>
      <c r="AK592" s="330">
        <v>1</v>
      </c>
      <c r="AL592" s="330"/>
      <c r="AM592" s="330"/>
      <c r="AN592" s="330">
        <v>1</v>
      </c>
      <c r="AO592" s="330"/>
      <c r="AP592" s="330"/>
      <c r="AQ592" s="330"/>
      <c r="AR592" s="330"/>
      <c r="AS592" s="330"/>
      <c r="AT592" s="330"/>
      <c r="AU592" s="330"/>
      <c r="AV592" s="330"/>
      <c r="AW592" s="330"/>
      <c r="AX592" s="330"/>
      <c r="AY592" s="330"/>
      <c r="AZ592" s="331">
        <v>2</v>
      </c>
    </row>
    <row r="593" spans="1:52">
      <c r="A593" s="315"/>
      <c r="B593" s="315"/>
      <c r="C593" s="318" t="s">
        <v>475</v>
      </c>
      <c r="D593" s="329"/>
      <c r="E593" s="330"/>
      <c r="F593" s="330"/>
      <c r="G593" s="330"/>
      <c r="H593" s="330"/>
      <c r="I593" s="330"/>
      <c r="J593" s="330"/>
      <c r="K593" s="330"/>
      <c r="L593" s="330"/>
      <c r="M593" s="330"/>
      <c r="N593" s="330"/>
      <c r="O593" s="330"/>
      <c r="P593" s="330"/>
      <c r="Q593" s="330"/>
      <c r="R593" s="330"/>
      <c r="S593" s="330"/>
      <c r="T593" s="330"/>
      <c r="U593" s="330"/>
      <c r="V593" s="330"/>
      <c r="W593" s="330"/>
      <c r="X593" s="330"/>
      <c r="Y593" s="330"/>
      <c r="Z593" s="330"/>
      <c r="AA593" s="330"/>
      <c r="AB593" s="330"/>
      <c r="AC593" s="330">
        <v>1</v>
      </c>
      <c r="AD593" s="330"/>
      <c r="AE593" s="330"/>
      <c r="AF593" s="330"/>
      <c r="AG593" s="330"/>
      <c r="AH593" s="330"/>
      <c r="AI593" s="330"/>
      <c r="AJ593" s="330"/>
      <c r="AK593" s="330"/>
      <c r="AL593" s="330">
        <v>1</v>
      </c>
      <c r="AM593" s="330"/>
      <c r="AN593" s="330"/>
      <c r="AO593" s="330"/>
      <c r="AP593" s="330"/>
      <c r="AQ593" s="330">
        <v>1</v>
      </c>
      <c r="AR593" s="330"/>
      <c r="AS593" s="330"/>
      <c r="AT593" s="330"/>
      <c r="AU593" s="330"/>
      <c r="AV593" s="330"/>
      <c r="AW593" s="330"/>
      <c r="AX593" s="330"/>
      <c r="AY593" s="330"/>
      <c r="AZ593" s="331">
        <v>3</v>
      </c>
    </row>
    <row r="594" spans="1:52">
      <c r="A594" s="315"/>
      <c r="B594" s="315"/>
      <c r="C594" s="318" t="s">
        <v>781</v>
      </c>
      <c r="D594" s="329"/>
      <c r="E594" s="330"/>
      <c r="F594" s="330"/>
      <c r="G594" s="330"/>
      <c r="H594" s="330"/>
      <c r="I594" s="330"/>
      <c r="J594" s="330"/>
      <c r="K594" s="330"/>
      <c r="L594" s="330"/>
      <c r="M594" s="330"/>
      <c r="N594" s="330"/>
      <c r="O594" s="330"/>
      <c r="P594" s="330"/>
      <c r="Q594" s="330"/>
      <c r="R594" s="330"/>
      <c r="S594" s="330"/>
      <c r="T594" s="330"/>
      <c r="U594" s="330"/>
      <c r="V594" s="330"/>
      <c r="W594" s="330"/>
      <c r="X594" s="330"/>
      <c r="Y594" s="330"/>
      <c r="Z594" s="330"/>
      <c r="AA594" s="330"/>
      <c r="AB594" s="330"/>
      <c r="AC594" s="330"/>
      <c r="AD594" s="330"/>
      <c r="AE594" s="330"/>
      <c r="AF594" s="330"/>
      <c r="AG594" s="330"/>
      <c r="AH594" s="330"/>
      <c r="AI594" s="330"/>
      <c r="AJ594" s="330"/>
      <c r="AK594" s="330"/>
      <c r="AL594" s="330"/>
      <c r="AM594" s="330"/>
      <c r="AN594" s="330"/>
      <c r="AO594" s="330"/>
      <c r="AP594" s="330">
        <v>1</v>
      </c>
      <c r="AQ594" s="330"/>
      <c r="AR594" s="330"/>
      <c r="AS594" s="330"/>
      <c r="AT594" s="330"/>
      <c r="AU594" s="330"/>
      <c r="AV594" s="330"/>
      <c r="AW594" s="330"/>
      <c r="AX594" s="330"/>
      <c r="AY594" s="330"/>
      <c r="AZ594" s="331">
        <v>1</v>
      </c>
    </row>
    <row r="595" spans="1:52">
      <c r="A595" s="315"/>
      <c r="B595" s="315"/>
      <c r="C595" s="318" t="s">
        <v>535</v>
      </c>
      <c r="D595" s="329"/>
      <c r="E595" s="330"/>
      <c r="F595" s="330"/>
      <c r="G595" s="330"/>
      <c r="H595" s="330"/>
      <c r="I595" s="330"/>
      <c r="J595" s="330"/>
      <c r="K595" s="330"/>
      <c r="L595" s="330"/>
      <c r="M595" s="330"/>
      <c r="N595" s="330"/>
      <c r="O595" s="330"/>
      <c r="P595" s="330"/>
      <c r="Q595" s="330"/>
      <c r="R595" s="330"/>
      <c r="S595" s="330"/>
      <c r="T595" s="330"/>
      <c r="U595" s="330"/>
      <c r="V595" s="330"/>
      <c r="W595" s="330"/>
      <c r="X595" s="330"/>
      <c r="Y595" s="330"/>
      <c r="Z595" s="330"/>
      <c r="AA595" s="330">
        <v>1</v>
      </c>
      <c r="AB595" s="330"/>
      <c r="AC595" s="330"/>
      <c r="AD595" s="330"/>
      <c r="AE595" s="330"/>
      <c r="AF595" s="330"/>
      <c r="AG595" s="330"/>
      <c r="AH595" s="330"/>
      <c r="AI595" s="330"/>
      <c r="AJ595" s="330"/>
      <c r="AK595" s="330"/>
      <c r="AL595" s="330"/>
      <c r="AM595" s="330"/>
      <c r="AN595" s="330"/>
      <c r="AO595" s="330"/>
      <c r="AP595" s="330"/>
      <c r="AQ595" s="330"/>
      <c r="AR595" s="330"/>
      <c r="AS595" s="330"/>
      <c r="AT595" s="330"/>
      <c r="AU595" s="330"/>
      <c r="AV595" s="330"/>
      <c r="AW595" s="330"/>
      <c r="AX595" s="330"/>
      <c r="AY595" s="330"/>
      <c r="AZ595" s="331">
        <v>1</v>
      </c>
    </row>
    <row r="596" spans="1:52">
      <c r="A596" s="315"/>
      <c r="B596" s="315"/>
      <c r="C596" s="318" t="s">
        <v>962</v>
      </c>
      <c r="D596" s="329"/>
      <c r="E596" s="330"/>
      <c r="F596" s="330"/>
      <c r="G596" s="330"/>
      <c r="H596" s="330"/>
      <c r="I596" s="330"/>
      <c r="J596" s="330"/>
      <c r="K596" s="330"/>
      <c r="L596" s="330"/>
      <c r="M596" s="330"/>
      <c r="N596" s="330"/>
      <c r="O596" s="330"/>
      <c r="P596" s="330"/>
      <c r="Q596" s="330"/>
      <c r="R596" s="330"/>
      <c r="S596" s="330"/>
      <c r="T596" s="330"/>
      <c r="U596" s="330"/>
      <c r="V596" s="330"/>
      <c r="W596" s="330"/>
      <c r="X596" s="330"/>
      <c r="Y596" s="330"/>
      <c r="Z596" s="330"/>
      <c r="AA596" s="330"/>
      <c r="AB596" s="330"/>
      <c r="AC596" s="330"/>
      <c r="AD596" s="330"/>
      <c r="AE596" s="330"/>
      <c r="AF596" s="330"/>
      <c r="AG596" s="330"/>
      <c r="AH596" s="330"/>
      <c r="AI596" s="330"/>
      <c r="AJ596" s="330"/>
      <c r="AK596" s="330"/>
      <c r="AL596" s="330"/>
      <c r="AM596" s="330"/>
      <c r="AN596" s="330"/>
      <c r="AO596" s="330"/>
      <c r="AP596" s="330"/>
      <c r="AQ596" s="330"/>
      <c r="AR596" s="330"/>
      <c r="AS596" s="330"/>
      <c r="AT596" s="330"/>
      <c r="AU596" s="330"/>
      <c r="AV596" s="330">
        <v>2</v>
      </c>
      <c r="AW596" s="330"/>
      <c r="AX596" s="330"/>
      <c r="AY596" s="330"/>
      <c r="AZ596" s="331">
        <v>2</v>
      </c>
    </row>
    <row r="597" spans="1:52">
      <c r="A597" s="315"/>
      <c r="B597" s="315"/>
      <c r="C597" s="318" t="s">
        <v>243</v>
      </c>
      <c r="D597" s="329"/>
      <c r="E597" s="330"/>
      <c r="F597" s="330"/>
      <c r="G597" s="330"/>
      <c r="H597" s="330"/>
      <c r="I597" s="330"/>
      <c r="J597" s="330"/>
      <c r="K597" s="330"/>
      <c r="L597" s="330"/>
      <c r="M597" s="330"/>
      <c r="N597" s="330"/>
      <c r="O597" s="330"/>
      <c r="P597" s="330"/>
      <c r="Q597" s="330"/>
      <c r="R597" s="330"/>
      <c r="S597" s="330"/>
      <c r="T597" s="330"/>
      <c r="U597" s="330"/>
      <c r="V597" s="330"/>
      <c r="W597" s="330"/>
      <c r="X597" s="330"/>
      <c r="Y597" s="330"/>
      <c r="Z597" s="330">
        <v>1</v>
      </c>
      <c r="AA597" s="330"/>
      <c r="AB597" s="330"/>
      <c r="AC597" s="330"/>
      <c r="AD597" s="330"/>
      <c r="AE597" s="330"/>
      <c r="AF597" s="330"/>
      <c r="AG597" s="330"/>
      <c r="AH597" s="330"/>
      <c r="AI597" s="330"/>
      <c r="AJ597" s="330"/>
      <c r="AK597" s="330"/>
      <c r="AL597" s="330"/>
      <c r="AM597" s="330"/>
      <c r="AN597" s="330"/>
      <c r="AO597" s="330"/>
      <c r="AP597" s="330"/>
      <c r="AQ597" s="330"/>
      <c r="AR597" s="330"/>
      <c r="AS597" s="330"/>
      <c r="AT597" s="330"/>
      <c r="AU597" s="330"/>
      <c r="AV597" s="330"/>
      <c r="AW597" s="330"/>
      <c r="AX597" s="330"/>
      <c r="AY597" s="330"/>
      <c r="AZ597" s="331">
        <v>1</v>
      </c>
    </row>
    <row r="598" spans="1:52">
      <c r="A598" s="315"/>
      <c r="B598" s="315"/>
      <c r="C598" s="318" t="s">
        <v>785</v>
      </c>
      <c r="D598" s="329"/>
      <c r="E598" s="330"/>
      <c r="F598" s="330"/>
      <c r="G598" s="330"/>
      <c r="H598" s="330"/>
      <c r="I598" s="330"/>
      <c r="J598" s="330"/>
      <c r="K598" s="330"/>
      <c r="L598" s="330"/>
      <c r="M598" s="330"/>
      <c r="N598" s="330"/>
      <c r="O598" s="330"/>
      <c r="P598" s="330"/>
      <c r="Q598" s="330"/>
      <c r="R598" s="330"/>
      <c r="S598" s="330"/>
      <c r="T598" s="330"/>
      <c r="U598" s="330"/>
      <c r="V598" s="330"/>
      <c r="W598" s="330"/>
      <c r="X598" s="330"/>
      <c r="Y598" s="330"/>
      <c r="Z598" s="330"/>
      <c r="AA598" s="330"/>
      <c r="AB598" s="330"/>
      <c r="AC598" s="330"/>
      <c r="AD598" s="330"/>
      <c r="AE598" s="330"/>
      <c r="AF598" s="330"/>
      <c r="AG598" s="330"/>
      <c r="AH598" s="330"/>
      <c r="AI598" s="330"/>
      <c r="AJ598" s="330"/>
      <c r="AK598" s="330"/>
      <c r="AL598" s="330"/>
      <c r="AM598" s="330"/>
      <c r="AN598" s="330"/>
      <c r="AO598" s="330"/>
      <c r="AP598" s="330">
        <v>1</v>
      </c>
      <c r="AQ598" s="330"/>
      <c r="AR598" s="330"/>
      <c r="AS598" s="330"/>
      <c r="AT598" s="330"/>
      <c r="AU598" s="330"/>
      <c r="AV598" s="330"/>
      <c r="AW598" s="330"/>
      <c r="AX598" s="330"/>
      <c r="AY598" s="330"/>
      <c r="AZ598" s="331">
        <v>1</v>
      </c>
    </row>
    <row r="599" spans="1:52">
      <c r="A599" s="315"/>
      <c r="B599" s="315"/>
      <c r="C599" s="318" t="s">
        <v>388</v>
      </c>
      <c r="D599" s="329"/>
      <c r="E599" s="330"/>
      <c r="F599" s="330"/>
      <c r="G599" s="330"/>
      <c r="H599" s="330">
        <v>1</v>
      </c>
      <c r="I599" s="330"/>
      <c r="J599" s="330"/>
      <c r="K599" s="330"/>
      <c r="L599" s="330"/>
      <c r="M599" s="330"/>
      <c r="N599" s="330"/>
      <c r="O599" s="330"/>
      <c r="P599" s="330"/>
      <c r="Q599" s="330"/>
      <c r="R599" s="330"/>
      <c r="S599" s="330"/>
      <c r="T599" s="330"/>
      <c r="U599" s="330"/>
      <c r="V599" s="330"/>
      <c r="W599" s="330"/>
      <c r="X599" s="330"/>
      <c r="Y599" s="330"/>
      <c r="Z599" s="330"/>
      <c r="AA599" s="330"/>
      <c r="AB599" s="330"/>
      <c r="AC599" s="330"/>
      <c r="AD599" s="330"/>
      <c r="AE599" s="330"/>
      <c r="AF599" s="330"/>
      <c r="AG599" s="330"/>
      <c r="AH599" s="330"/>
      <c r="AI599" s="330"/>
      <c r="AJ599" s="330"/>
      <c r="AK599" s="330"/>
      <c r="AL599" s="330"/>
      <c r="AM599" s="330"/>
      <c r="AN599" s="330"/>
      <c r="AO599" s="330"/>
      <c r="AP599" s="330"/>
      <c r="AQ599" s="330"/>
      <c r="AR599" s="330"/>
      <c r="AS599" s="330"/>
      <c r="AT599" s="330"/>
      <c r="AU599" s="330"/>
      <c r="AV599" s="330"/>
      <c r="AW599" s="330"/>
      <c r="AX599" s="330"/>
      <c r="AY599" s="330"/>
      <c r="AZ599" s="331">
        <v>1</v>
      </c>
    </row>
    <row r="600" spans="1:52">
      <c r="A600" s="315"/>
      <c r="B600" s="315"/>
      <c r="C600" s="318" t="s">
        <v>632</v>
      </c>
      <c r="D600" s="329"/>
      <c r="E600" s="330"/>
      <c r="F600" s="330"/>
      <c r="G600" s="330"/>
      <c r="H600" s="330"/>
      <c r="I600" s="330"/>
      <c r="J600" s="330"/>
      <c r="K600" s="330"/>
      <c r="L600" s="330"/>
      <c r="M600" s="330"/>
      <c r="N600" s="330"/>
      <c r="O600" s="330"/>
      <c r="P600" s="330"/>
      <c r="Q600" s="330"/>
      <c r="R600" s="330"/>
      <c r="S600" s="330"/>
      <c r="T600" s="330"/>
      <c r="U600" s="330"/>
      <c r="V600" s="330"/>
      <c r="W600" s="330"/>
      <c r="X600" s="330"/>
      <c r="Y600" s="330"/>
      <c r="Z600" s="330"/>
      <c r="AA600" s="330"/>
      <c r="AB600" s="330"/>
      <c r="AC600" s="330"/>
      <c r="AD600" s="330"/>
      <c r="AE600" s="330"/>
      <c r="AF600" s="330">
        <v>1</v>
      </c>
      <c r="AG600" s="330"/>
      <c r="AH600" s="330"/>
      <c r="AI600" s="330"/>
      <c r="AJ600" s="330"/>
      <c r="AK600" s="330">
        <v>1</v>
      </c>
      <c r="AL600" s="330"/>
      <c r="AM600" s="330"/>
      <c r="AN600" s="330"/>
      <c r="AO600" s="330"/>
      <c r="AP600" s="330"/>
      <c r="AQ600" s="330"/>
      <c r="AR600" s="330"/>
      <c r="AS600" s="330"/>
      <c r="AT600" s="330"/>
      <c r="AU600" s="330"/>
      <c r="AV600" s="330"/>
      <c r="AW600" s="330"/>
      <c r="AX600" s="330"/>
      <c r="AY600" s="330"/>
      <c r="AZ600" s="331">
        <v>2</v>
      </c>
    </row>
    <row r="601" spans="1:52">
      <c r="A601" s="315"/>
      <c r="B601" s="319" t="s">
        <v>917</v>
      </c>
      <c r="C601" s="320"/>
      <c r="D601" s="332"/>
      <c r="E601" s="333"/>
      <c r="F601" s="333"/>
      <c r="G601" s="333"/>
      <c r="H601" s="333">
        <v>1</v>
      </c>
      <c r="I601" s="333"/>
      <c r="J601" s="333"/>
      <c r="K601" s="333"/>
      <c r="L601" s="333"/>
      <c r="M601" s="333"/>
      <c r="N601" s="333"/>
      <c r="O601" s="333"/>
      <c r="P601" s="333"/>
      <c r="Q601" s="333"/>
      <c r="R601" s="333"/>
      <c r="S601" s="333"/>
      <c r="T601" s="333"/>
      <c r="U601" s="333"/>
      <c r="V601" s="333"/>
      <c r="W601" s="333"/>
      <c r="X601" s="333">
        <v>1</v>
      </c>
      <c r="Y601" s="333">
        <v>1</v>
      </c>
      <c r="Z601" s="333">
        <v>2</v>
      </c>
      <c r="AA601" s="333">
        <v>2</v>
      </c>
      <c r="AB601" s="333">
        <v>3</v>
      </c>
      <c r="AC601" s="333">
        <v>1</v>
      </c>
      <c r="AD601" s="333">
        <v>2</v>
      </c>
      <c r="AE601" s="333">
        <v>1</v>
      </c>
      <c r="AF601" s="333">
        <v>2</v>
      </c>
      <c r="AG601" s="333"/>
      <c r="AH601" s="333">
        <v>1</v>
      </c>
      <c r="AI601" s="333"/>
      <c r="AJ601" s="333"/>
      <c r="AK601" s="333">
        <v>2</v>
      </c>
      <c r="AL601" s="333">
        <v>1</v>
      </c>
      <c r="AM601" s="333"/>
      <c r="AN601" s="333">
        <v>1</v>
      </c>
      <c r="AO601" s="333"/>
      <c r="AP601" s="333">
        <v>2</v>
      </c>
      <c r="AQ601" s="333">
        <v>1</v>
      </c>
      <c r="AR601" s="333"/>
      <c r="AS601" s="333"/>
      <c r="AT601" s="333"/>
      <c r="AU601" s="333"/>
      <c r="AV601" s="333">
        <v>4</v>
      </c>
      <c r="AW601" s="333"/>
      <c r="AX601" s="333"/>
      <c r="AY601" s="333"/>
      <c r="AZ601" s="334">
        <v>28</v>
      </c>
    </row>
    <row r="602" spans="1:52">
      <c r="A602" s="315"/>
      <c r="B602" s="305" t="s">
        <v>184</v>
      </c>
      <c r="C602" s="305" t="s">
        <v>381</v>
      </c>
      <c r="D602" s="326"/>
      <c r="E602" s="327"/>
      <c r="F602" s="327">
        <v>1</v>
      </c>
      <c r="G602" s="327">
        <v>1</v>
      </c>
      <c r="H602" s="327"/>
      <c r="I602" s="327">
        <v>1</v>
      </c>
      <c r="J602" s="327">
        <v>1</v>
      </c>
      <c r="K602" s="327"/>
      <c r="L602" s="327">
        <v>1</v>
      </c>
      <c r="M602" s="327"/>
      <c r="N602" s="327"/>
      <c r="O602" s="327"/>
      <c r="P602" s="327"/>
      <c r="Q602" s="327"/>
      <c r="R602" s="327"/>
      <c r="S602" s="327"/>
      <c r="T602" s="327"/>
      <c r="U602" s="327"/>
      <c r="V602" s="327"/>
      <c r="W602" s="327"/>
      <c r="X602" s="327"/>
      <c r="Y602" s="327"/>
      <c r="Z602" s="327"/>
      <c r="AA602" s="327"/>
      <c r="AB602" s="327"/>
      <c r="AC602" s="327"/>
      <c r="AD602" s="327"/>
      <c r="AE602" s="327"/>
      <c r="AF602" s="327"/>
      <c r="AG602" s="327"/>
      <c r="AH602" s="327"/>
      <c r="AI602" s="327"/>
      <c r="AJ602" s="327"/>
      <c r="AK602" s="327"/>
      <c r="AL602" s="327"/>
      <c r="AM602" s="327"/>
      <c r="AN602" s="327"/>
      <c r="AO602" s="327"/>
      <c r="AP602" s="327"/>
      <c r="AQ602" s="327"/>
      <c r="AR602" s="327"/>
      <c r="AS602" s="327"/>
      <c r="AT602" s="327"/>
      <c r="AU602" s="327"/>
      <c r="AV602" s="327"/>
      <c r="AW602" s="327"/>
      <c r="AX602" s="327"/>
      <c r="AY602" s="327"/>
      <c r="AZ602" s="328">
        <v>5</v>
      </c>
    </row>
    <row r="603" spans="1:52">
      <c r="A603" s="315"/>
      <c r="B603" s="315"/>
      <c r="C603" s="318" t="s">
        <v>601</v>
      </c>
      <c r="D603" s="329"/>
      <c r="E603" s="330"/>
      <c r="F603" s="330"/>
      <c r="G603" s="330"/>
      <c r="H603" s="330"/>
      <c r="I603" s="330"/>
      <c r="J603" s="330"/>
      <c r="K603" s="330"/>
      <c r="L603" s="330"/>
      <c r="M603" s="330"/>
      <c r="N603" s="330"/>
      <c r="O603" s="330"/>
      <c r="P603" s="330"/>
      <c r="Q603" s="330"/>
      <c r="R603" s="330"/>
      <c r="S603" s="330"/>
      <c r="T603" s="330"/>
      <c r="U603" s="330"/>
      <c r="V603" s="330"/>
      <c r="W603" s="330"/>
      <c r="X603" s="330"/>
      <c r="Y603" s="330"/>
      <c r="Z603" s="330"/>
      <c r="AA603" s="330"/>
      <c r="AB603" s="330"/>
      <c r="AC603" s="330"/>
      <c r="AD603" s="330">
        <v>1</v>
      </c>
      <c r="AE603" s="330"/>
      <c r="AF603" s="330"/>
      <c r="AG603" s="330"/>
      <c r="AH603" s="330"/>
      <c r="AI603" s="330"/>
      <c r="AJ603" s="330"/>
      <c r="AK603" s="330"/>
      <c r="AL603" s="330"/>
      <c r="AM603" s="330"/>
      <c r="AN603" s="330"/>
      <c r="AO603" s="330"/>
      <c r="AP603" s="330"/>
      <c r="AQ603" s="330"/>
      <c r="AR603" s="330"/>
      <c r="AS603" s="330"/>
      <c r="AT603" s="330"/>
      <c r="AU603" s="330"/>
      <c r="AV603" s="330"/>
      <c r="AW603" s="330"/>
      <c r="AX603" s="330"/>
      <c r="AY603" s="330"/>
      <c r="AZ603" s="331">
        <v>1</v>
      </c>
    </row>
    <row r="604" spans="1:52">
      <c r="A604" s="315"/>
      <c r="B604" s="315"/>
      <c r="C604" s="318" t="s">
        <v>561</v>
      </c>
      <c r="D604" s="329"/>
      <c r="E604" s="330"/>
      <c r="F604" s="330"/>
      <c r="G604" s="330"/>
      <c r="H604" s="330"/>
      <c r="I604" s="330"/>
      <c r="J604" s="330"/>
      <c r="K604" s="330"/>
      <c r="L604" s="330"/>
      <c r="M604" s="330"/>
      <c r="N604" s="330"/>
      <c r="O604" s="330"/>
      <c r="P604" s="330"/>
      <c r="Q604" s="330"/>
      <c r="R604" s="330"/>
      <c r="S604" s="330"/>
      <c r="T604" s="330"/>
      <c r="U604" s="330"/>
      <c r="V604" s="330"/>
      <c r="W604" s="330"/>
      <c r="X604" s="330"/>
      <c r="Y604" s="330">
        <v>1</v>
      </c>
      <c r="Z604" s="330"/>
      <c r="AA604" s="330"/>
      <c r="AB604" s="330"/>
      <c r="AC604" s="330"/>
      <c r="AD604" s="330"/>
      <c r="AE604" s="330"/>
      <c r="AF604" s="330"/>
      <c r="AG604" s="330"/>
      <c r="AH604" s="330"/>
      <c r="AI604" s="330"/>
      <c r="AJ604" s="330"/>
      <c r="AK604" s="330"/>
      <c r="AL604" s="330"/>
      <c r="AM604" s="330"/>
      <c r="AN604" s="330"/>
      <c r="AO604" s="330"/>
      <c r="AP604" s="330"/>
      <c r="AQ604" s="330"/>
      <c r="AR604" s="330"/>
      <c r="AS604" s="330"/>
      <c r="AT604" s="330"/>
      <c r="AU604" s="330"/>
      <c r="AV604" s="330"/>
      <c r="AW604" s="330"/>
      <c r="AX604" s="330"/>
      <c r="AY604" s="330"/>
      <c r="AZ604" s="331">
        <v>1</v>
      </c>
    </row>
    <row r="605" spans="1:52">
      <c r="A605" s="315"/>
      <c r="B605" s="315"/>
      <c r="C605" s="318" t="s">
        <v>427</v>
      </c>
      <c r="D605" s="329"/>
      <c r="E605" s="330"/>
      <c r="F605" s="330"/>
      <c r="G605" s="330"/>
      <c r="H605" s="330"/>
      <c r="I605" s="330"/>
      <c r="J605" s="330"/>
      <c r="K605" s="330"/>
      <c r="L605" s="330"/>
      <c r="M605" s="330"/>
      <c r="N605" s="330"/>
      <c r="O605" s="330">
        <v>1</v>
      </c>
      <c r="P605" s="330"/>
      <c r="Q605" s="330"/>
      <c r="R605" s="330"/>
      <c r="S605" s="330"/>
      <c r="T605" s="330"/>
      <c r="U605" s="330"/>
      <c r="V605" s="330"/>
      <c r="W605" s="330"/>
      <c r="X605" s="330"/>
      <c r="Y605" s="330"/>
      <c r="Z605" s="330"/>
      <c r="AA605" s="330">
        <v>1</v>
      </c>
      <c r="AB605" s="330">
        <v>4</v>
      </c>
      <c r="AC605" s="330"/>
      <c r="AD605" s="330">
        <v>1</v>
      </c>
      <c r="AE605" s="330">
        <v>1</v>
      </c>
      <c r="AF605" s="330"/>
      <c r="AG605" s="330"/>
      <c r="AH605" s="330"/>
      <c r="AI605" s="330"/>
      <c r="AJ605" s="330"/>
      <c r="AK605" s="330"/>
      <c r="AL605" s="330"/>
      <c r="AM605" s="330"/>
      <c r="AN605" s="330"/>
      <c r="AO605" s="330"/>
      <c r="AP605" s="330"/>
      <c r="AQ605" s="330"/>
      <c r="AR605" s="330"/>
      <c r="AS605" s="330"/>
      <c r="AT605" s="330"/>
      <c r="AU605" s="330"/>
      <c r="AV605" s="330"/>
      <c r="AW605" s="330"/>
      <c r="AX605" s="330"/>
      <c r="AY605" s="330"/>
      <c r="AZ605" s="331">
        <v>8</v>
      </c>
    </row>
    <row r="606" spans="1:52">
      <c r="A606" s="315"/>
      <c r="B606" s="315"/>
      <c r="C606" s="318" t="s">
        <v>737</v>
      </c>
      <c r="D606" s="329"/>
      <c r="E606" s="330"/>
      <c r="F606" s="330"/>
      <c r="G606" s="330"/>
      <c r="H606" s="330"/>
      <c r="I606" s="330"/>
      <c r="J606" s="330"/>
      <c r="K606" s="330"/>
      <c r="L606" s="330"/>
      <c r="M606" s="330"/>
      <c r="N606" s="330"/>
      <c r="O606" s="330"/>
      <c r="P606" s="330"/>
      <c r="Q606" s="330"/>
      <c r="R606" s="330"/>
      <c r="S606" s="330"/>
      <c r="T606" s="330"/>
      <c r="U606" s="330"/>
      <c r="V606" s="330"/>
      <c r="W606" s="330"/>
      <c r="X606" s="330"/>
      <c r="Y606" s="330"/>
      <c r="Z606" s="330"/>
      <c r="AA606" s="330"/>
      <c r="AB606" s="330"/>
      <c r="AC606" s="330"/>
      <c r="AD606" s="330"/>
      <c r="AE606" s="330"/>
      <c r="AF606" s="330"/>
      <c r="AG606" s="330"/>
      <c r="AH606" s="330"/>
      <c r="AI606" s="330"/>
      <c r="AJ606" s="330"/>
      <c r="AK606" s="330">
        <v>1</v>
      </c>
      <c r="AL606" s="330"/>
      <c r="AM606" s="330"/>
      <c r="AN606" s="330"/>
      <c r="AO606" s="330"/>
      <c r="AP606" s="330"/>
      <c r="AQ606" s="330"/>
      <c r="AR606" s="330"/>
      <c r="AS606" s="330"/>
      <c r="AT606" s="330"/>
      <c r="AU606" s="330"/>
      <c r="AV606" s="330"/>
      <c r="AW606" s="330"/>
      <c r="AX606" s="330"/>
      <c r="AY606" s="330"/>
      <c r="AZ606" s="331">
        <v>1</v>
      </c>
    </row>
    <row r="607" spans="1:52">
      <c r="A607" s="315"/>
      <c r="B607" s="315"/>
      <c r="C607" s="318" t="s">
        <v>184</v>
      </c>
      <c r="D607" s="329"/>
      <c r="E607" s="330"/>
      <c r="F607" s="330"/>
      <c r="G607" s="330"/>
      <c r="H607" s="330"/>
      <c r="I607" s="330"/>
      <c r="J607" s="330"/>
      <c r="K607" s="330"/>
      <c r="L607" s="330"/>
      <c r="M607" s="330"/>
      <c r="N607" s="330">
        <v>1</v>
      </c>
      <c r="O607" s="330"/>
      <c r="P607" s="330"/>
      <c r="Q607" s="330"/>
      <c r="R607" s="330"/>
      <c r="S607" s="330"/>
      <c r="T607" s="330"/>
      <c r="U607" s="330"/>
      <c r="V607" s="330"/>
      <c r="W607" s="330">
        <v>1</v>
      </c>
      <c r="X607" s="330">
        <v>1</v>
      </c>
      <c r="Y607" s="330">
        <v>1</v>
      </c>
      <c r="Z607" s="330">
        <v>1</v>
      </c>
      <c r="AA607" s="330"/>
      <c r="AB607" s="330">
        <v>2</v>
      </c>
      <c r="AC607" s="330">
        <v>2</v>
      </c>
      <c r="AD607" s="330"/>
      <c r="AE607" s="330"/>
      <c r="AF607" s="330"/>
      <c r="AG607" s="330"/>
      <c r="AH607" s="330"/>
      <c r="AI607" s="330"/>
      <c r="AJ607" s="330"/>
      <c r="AK607" s="330"/>
      <c r="AL607" s="330"/>
      <c r="AM607" s="330"/>
      <c r="AN607" s="330"/>
      <c r="AO607" s="330"/>
      <c r="AP607" s="330"/>
      <c r="AQ607" s="330"/>
      <c r="AR607" s="330"/>
      <c r="AS607" s="330"/>
      <c r="AT607" s="330"/>
      <c r="AU607" s="330"/>
      <c r="AV607" s="330"/>
      <c r="AW607" s="330"/>
      <c r="AX607" s="330"/>
      <c r="AY607" s="330"/>
      <c r="AZ607" s="331">
        <v>9</v>
      </c>
    </row>
    <row r="608" spans="1:52">
      <c r="A608" s="315"/>
      <c r="B608" s="319" t="s">
        <v>916</v>
      </c>
      <c r="C608" s="320"/>
      <c r="D608" s="332"/>
      <c r="E608" s="333"/>
      <c r="F608" s="333">
        <v>1</v>
      </c>
      <c r="G608" s="333">
        <v>1</v>
      </c>
      <c r="H608" s="333"/>
      <c r="I608" s="333">
        <v>1</v>
      </c>
      <c r="J608" s="333">
        <v>1</v>
      </c>
      <c r="K608" s="333"/>
      <c r="L608" s="333">
        <v>1</v>
      </c>
      <c r="M608" s="333"/>
      <c r="N608" s="333">
        <v>1</v>
      </c>
      <c r="O608" s="333">
        <v>1</v>
      </c>
      <c r="P608" s="333"/>
      <c r="Q608" s="333"/>
      <c r="R608" s="333"/>
      <c r="S608" s="333"/>
      <c r="T608" s="333"/>
      <c r="U608" s="333"/>
      <c r="V608" s="333"/>
      <c r="W608" s="333">
        <v>1</v>
      </c>
      <c r="X608" s="333">
        <v>1</v>
      </c>
      <c r="Y608" s="333">
        <v>2</v>
      </c>
      <c r="Z608" s="333">
        <v>1</v>
      </c>
      <c r="AA608" s="333">
        <v>1</v>
      </c>
      <c r="AB608" s="333">
        <v>6</v>
      </c>
      <c r="AC608" s="333">
        <v>2</v>
      </c>
      <c r="AD608" s="333">
        <v>2</v>
      </c>
      <c r="AE608" s="333">
        <v>1</v>
      </c>
      <c r="AF608" s="333"/>
      <c r="AG608" s="333"/>
      <c r="AH608" s="333"/>
      <c r="AI608" s="333"/>
      <c r="AJ608" s="333"/>
      <c r="AK608" s="333">
        <v>1</v>
      </c>
      <c r="AL608" s="333"/>
      <c r="AM608" s="333"/>
      <c r="AN608" s="333"/>
      <c r="AO608" s="333"/>
      <c r="AP608" s="333"/>
      <c r="AQ608" s="333"/>
      <c r="AR608" s="333"/>
      <c r="AS608" s="333"/>
      <c r="AT608" s="333"/>
      <c r="AU608" s="333"/>
      <c r="AV608" s="333"/>
      <c r="AW608" s="333"/>
      <c r="AX608" s="333"/>
      <c r="AY608" s="333"/>
      <c r="AZ608" s="334">
        <v>25</v>
      </c>
    </row>
    <row r="609" spans="1:52">
      <c r="A609" s="315"/>
      <c r="B609" s="305" t="s">
        <v>178</v>
      </c>
      <c r="C609" s="305" t="s">
        <v>618</v>
      </c>
      <c r="D609" s="326"/>
      <c r="E609" s="327"/>
      <c r="F609" s="327"/>
      <c r="G609" s="327"/>
      <c r="H609" s="327"/>
      <c r="I609" s="327"/>
      <c r="J609" s="327"/>
      <c r="K609" s="327"/>
      <c r="L609" s="327"/>
      <c r="M609" s="327"/>
      <c r="N609" s="327"/>
      <c r="O609" s="327"/>
      <c r="P609" s="327"/>
      <c r="Q609" s="327"/>
      <c r="R609" s="327"/>
      <c r="S609" s="327"/>
      <c r="T609" s="327"/>
      <c r="U609" s="327"/>
      <c r="V609" s="327"/>
      <c r="W609" s="327"/>
      <c r="X609" s="327"/>
      <c r="Y609" s="327"/>
      <c r="Z609" s="327"/>
      <c r="AA609" s="327"/>
      <c r="AB609" s="327"/>
      <c r="AC609" s="327"/>
      <c r="AD609" s="327"/>
      <c r="AE609" s="327">
        <v>1</v>
      </c>
      <c r="AF609" s="327"/>
      <c r="AG609" s="327"/>
      <c r="AH609" s="327"/>
      <c r="AI609" s="327"/>
      <c r="AJ609" s="327"/>
      <c r="AK609" s="327"/>
      <c r="AL609" s="327"/>
      <c r="AM609" s="327"/>
      <c r="AN609" s="327"/>
      <c r="AO609" s="327"/>
      <c r="AP609" s="327"/>
      <c r="AQ609" s="327"/>
      <c r="AR609" s="327"/>
      <c r="AS609" s="327"/>
      <c r="AT609" s="327"/>
      <c r="AU609" s="327"/>
      <c r="AV609" s="327"/>
      <c r="AW609" s="327"/>
      <c r="AX609" s="327"/>
      <c r="AY609" s="327"/>
      <c r="AZ609" s="328">
        <v>1</v>
      </c>
    </row>
    <row r="610" spans="1:52">
      <c r="A610" s="315"/>
      <c r="B610" s="315"/>
      <c r="C610" s="318" t="s">
        <v>490</v>
      </c>
      <c r="D610" s="329"/>
      <c r="E610" s="330"/>
      <c r="F610" s="330"/>
      <c r="G610" s="330"/>
      <c r="H610" s="330"/>
      <c r="I610" s="330"/>
      <c r="J610" s="330"/>
      <c r="K610" s="330"/>
      <c r="L610" s="330"/>
      <c r="M610" s="330"/>
      <c r="N610" s="330"/>
      <c r="O610" s="330"/>
      <c r="P610" s="330"/>
      <c r="Q610" s="330"/>
      <c r="R610" s="330"/>
      <c r="S610" s="330"/>
      <c r="T610" s="330"/>
      <c r="U610" s="330"/>
      <c r="V610" s="330">
        <v>1</v>
      </c>
      <c r="W610" s="330">
        <v>2</v>
      </c>
      <c r="X610" s="330"/>
      <c r="Y610" s="330"/>
      <c r="Z610" s="330">
        <v>1</v>
      </c>
      <c r="AA610" s="330">
        <v>2</v>
      </c>
      <c r="AB610" s="330"/>
      <c r="AC610" s="330"/>
      <c r="AD610" s="330"/>
      <c r="AE610" s="330"/>
      <c r="AF610" s="330"/>
      <c r="AG610" s="330"/>
      <c r="AH610" s="330"/>
      <c r="AI610" s="330"/>
      <c r="AJ610" s="330">
        <v>1</v>
      </c>
      <c r="AK610" s="330"/>
      <c r="AL610" s="330">
        <v>1</v>
      </c>
      <c r="AM610" s="330"/>
      <c r="AN610" s="330"/>
      <c r="AO610" s="330"/>
      <c r="AP610" s="330"/>
      <c r="AQ610" s="330"/>
      <c r="AR610" s="330"/>
      <c r="AS610" s="330"/>
      <c r="AT610" s="330"/>
      <c r="AU610" s="330"/>
      <c r="AV610" s="330"/>
      <c r="AW610" s="330"/>
      <c r="AX610" s="330"/>
      <c r="AY610" s="330"/>
      <c r="AZ610" s="331">
        <v>8</v>
      </c>
    </row>
    <row r="611" spans="1:52">
      <c r="A611" s="315"/>
      <c r="B611" s="315"/>
      <c r="C611" s="318" t="s">
        <v>376</v>
      </c>
      <c r="D611" s="329"/>
      <c r="E611" s="330">
        <v>1</v>
      </c>
      <c r="F611" s="330"/>
      <c r="G611" s="330"/>
      <c r="H611" s="330"/>
      <c r="I611" s="330"/>
      <c r="J611" s="330"/>
      <c r="K611" s="330"/>
      <c r="L611" s="330"/>
      <c r="M611" s="330"/>
      <c r="N611" s="330"/>
      <c r="O611" s="330"/>
      <c r="P611" s="330"/>
      <c r="Q611" s="330"/>
      <c r="R611" s="330"/>
      <c r="S611" s="330"/>
      <c r="T611" s="330"/>
      <c r="U611" s="330"/>
      <c r="V611" s="330"/>
      <c r="W611" s="330"/>
      <c r="X611" s="330"/>
      <c r="Y611" s="330"/>
      <c r="Z611" s="330"/>
      <c r="AA611" s="330"/>
      <c r="AB611" s="330"/>
      <c r="AC611" s="330"/>
      <c r="AD611" s="330"/>
      <c r="AE611" s="330"/>
      <c r="AF611" s="330"/>
      <c r="AG611" s="330"/>
      <c r="AH611" s="330"/>
      <c r="AI611" s="330"/>
      <c r="AJ611" s="330"/>
      <c r="AK611" s="330"/>
      <c r="AL611" s="330"/>
      <c r="AM611" s="330"/>
      <c r="AN611" s="330"/>
      <c r="AO611" s="330"/>
      <c r="AP611" s="330"/>
      <c r="AQ611" s="330"/>
      <c r="AR611" s="330"/>
      <c r="AS611" s="330"/>
      <c r="AT611" s="330"/>
      <c r="AU611" s="330"/>
      <c r="AV611" s="330"/>
      <c r="AW611" s="330"/>
      <c r="AX611" s="330"/>
      <c r="AY611" s="330"/>
      <c r="AZ611" s="331">
        <v>1</v>
      </c>
    </row>
    <row r="612" spans="1:52">
      <c r="A612" s="315"/>
      <c r="B612" s="315"/>
      <c r="C612" s="318" t="s">
        <v>633</v>
      </c>
      <c r="D612" s="329"/>
      <c r="E612" s="330"/>
      <c r="F612" s="330"/>
      <c r="G612" s="330"/>
      <c r="H612" s="330"/>
      <c r="I612" s="330"/>
      <c r="J612" s="330"/>
      <c r="K612" s="330"/>
      <c r="L612" s="330"/>
      <c r="M612" s="330"/>
      <c r="N612" s="330"/>
      <c r="O612" s="330"/>
      <c r="P612" s="330"/>
      <c r="Q612" s="330"/>
      <c r="R612" s="330"/>
      <c r="S612" s="330"/>
      <c r="T612" s="330"/>
      <c r="U612" s="330"/>
      <c r="V612" s="330"/>
      <c r="W612" s="330"/>
      <c r="X612" s="330"/>
      <c r="Y612" s="330"/>
      <c r="Z612" s="330"/>
      <c r="AA612" s="330"/>
      <c r="AB612" s="330"/>
      <c r="AC612" s="330"/>
      <c r="AD612" s="330"/>
      <c r="AE612" s="330"/>
      <c r="AF612" s="330">
        <v>1</v>
      </c>
      <c r="AG612" s="330"/>
      <c r="AH612" s="330"/>
      <c r="AI612" s="330"/>
      <c r="AJ612" s="330"/>
      <c r="AK612" s="330"/>
      <c r="AL612" s="330"/>
      <c r="AM612" s="330"/>
      <c r="AN612" s="330"/>
      <c r="AO612" s="330"/>
      <c r="AP612" s="330"/>
      <c r="AQ612" s="330"/>
      <c r="AR612" s="330"/>
      <c r="AS612" s="330"/>
      <c r="AT612" s="330"/>
      <c r="AU612" s="330"/>
      <c r="AV612" s="330"/>
      <c r="AW612" s="330"/>
      <c r="AX612" s="330"/>
      <c r="AY612" s="330"/>
      <c r="AZ612" s="331">
        <v>1</v>
      </c>
    </row>
    <row r="613" spans="1:52">
      <c r="A613" s="315"/>
      <c r="B613" s="315"/>
      <c r="C613" s="318" t="s">
        <v>797</v>
      </c>
      <c r="D613" s="329"/>
      <c r="E613" s="330"/>
      <c r="F613" s="330"/>
      <c r="G613" s="330"/>
      <c r="H613" s="330"/>
      <c r="I613" s="330"/>
      <c r="J613" s="330"/>
      <c r="K613" s="330"/>
      <c r="L613" s="330"/>
      <c r="M613" s="330"/>
      <c r="N613" s="330"/>
      <c r="O613" s="330"/>
      <c r="P613" s="330"/>
      <c r="Q613" s="330"/>
      <c r="R613" s="330"/>
      <c r="S613" s="330"/>
      <c r="T613" s="330"/>
      <c r="U613" s="330"/>
      <c r="V613" s="330"/>
      <c r="W613" s="330"/>
      <c r="X613" s="330"/>
      <c r="Y613" s="330"/>
      <c r="Z613" s="330"/>
      <c r="AA613" s="330"/>
      <c r="AB613" s="330"/>
      <c r="AC613" s="330"/>
      <c r="AD613" s="330"/>
      <c r="AE613" s="330"/>
      <c r="AF613" s="330"/>
      <c r="AG613" s="330"/>
      <c r="AH613" s="330"/>
      <c r="AI613" s="330"/>
      <c r="AJ613" s="330"/>
      <c r="AK613" s="330"/>
      <c r="AL613" s="330"/>
      <c r="AM613" s="330"/>
      <c r="AN613" s="330"/>
      <c r="AO613" s="330"/>
      <c r="AP613" s="330"/>
      <c r="AQ613" s="330"/>
      <c r="AR613" s="330">
        <v>2</v>
      </c>
      <c r="AS613" s="330"/>
      <c r="AT613" s="330"/>
      <c r="AU613" s="330"/>
      <c r="AV613" s="330"/>
      <c r="AW613" s="330"/>
      <c r="AX613" s="330"/>
      <c r="AY613" s="330"/>
      <c r="AZ613" s="331">
        <v>2</v>
      </c>
    </row>
    <row r="614" spans="1:52">
      <c r="A614" s="315"/>
      <c r="B614" s="319" t="s">
        <v>918</v>
      </c>
      <c r="C614" s="320"/>
      <c r="D614" s="332"/>
      <c r="E614" s="333">
        <v>1</v>
      </c>
      <c r="F614" s="333"/>
      <c r="G614" s="333"/>
      <c r="H614" s="333"/>
      <c r="I614" s="333"/>
      <c r="J614" s="333"/>
      <c r="K614" s="333"/>
      <c r="L614" s="333"/>
      <c r="M614" s="333"/>
      <c r="N614" s="333"/>
      <c r="O614" s="333"/>
      <c r="P614" s="333"/>
      <c r="Q614" s="333"/>
      <c r="R614" s="333"/>
      <c r="S614" s="333"/>
      <c r="T614" s="333"/>
      <c r="U614" s="333"/>
      <c r="V614" s="333">
        <v>1</v>
      </c>
      <c r="W614" s="333">
        <v>2</v>
      </c>
      <c r="X614" s="333"/>
      <c r="Y614" s="333"/>
      <c r="Z614" s="333">
        <v>1</v>
      </c>
      <c r="AA614" s="333">
        <v>2</v>
      </c>
      <c r="AB614" s="333"/>
      <c r="AC614" s="333"/>
      <c r="AD614" s="333"/>
      <c r="AE614" s="333">
        <v>1</v>
      </c>
      <c r="AF614" s="333">
        <v>1</v>
      </c>
      <c r="AG614" s="333"/>
      <c r="AH614" s="333"/>
      <c r="AI614" s="333"/>
      <c r="AJ614" s="333">
        <v>1</v>
      </c>
      <c r="AK614" s="333"/>
      <c r="AL614" s="333">
        <v>1</v>
      </c>
      <c r="AM614" s="333"/>
      <c r="AN614" s="333"/>
      <c r="AO614" s="333"/>
      <c r="AP614" s="333"/>
      <c r="AQ614" s="333"/>
      <c r="AR614" s="333">
        <v>2</v>
      </c>
      <c r="AS614" s="333"/>
      <c r="AT614" s="333"/>
      <c r="AU614" s="333"/>
      <c r="AV614" s="333"/>
      <c r="AW614" s="333"/>
      <c r="AX614" s="333"/>
      <c r="AY614" s="333"/>
      <c r="AZ614" s="334">
        <v>13</v>
      </c>
    </row>
    <row r="615" spans="1:52">
      <c r="A615" s="315"/>
      <c r="B615" s="305" t="s">
        <v>315</v>
      </c>
      <c r="C615" s="305" t="s">
        <v>617</v>
      </c>
      <c r="D615" s="326"/>
      <c r="E615" s="327"/>
      <c r="F615" s="327"/>
      <c r="G615" s="327"/>
      <c r="H615" s="327"/>
      <c r="I615" s="327"/>
      <c r="J615" s="327"/>
      <c r="K615" s="327"/>
      <c r="L615" s="327"/>
      <c r="M615" s="327"/>
      <c r="N615" s="327"/>
      <c r="O615" s="327"/>
      <c r="P615" s="327"/>
      <c r="Q615" s="327"/>
      <c r="R615" s="327"/>
      <c r="S615" s="327"/>
      <c r="T615" s="327"/>
      <c r="U615" s="327"/>
      <c r="V615" s="327"/>
      <c r="W615" s="327"/>
      <c r="X615" s="327"/>
      <c r="Y615" s="327"/>
      <c r="Z615" s="327"/>
      <c r="AA615" s="327"/>
      <c r="AB615" s="327"/>
      <c r="AC615" s="327"/>
      <c r="AD615" s="327">
        <v>1</v>
      </c>
      <c r="AE615" s="327"/>
      <c r="AF615" s="327"/>
      <c r="AG615" s="327"/>
      <c r="AH615" s="327"/>
      <c r="AI615" s="327"/>
      <c r="AJ615" s="327"/>
      <c r="AK615" s="327"/>
      <c r="AL615" s="327"/>
      <c r="AM615" s="327"/>
      <c r="AN615" s="327"/>
      <c r="AO615" s="327"/>
      <c r="AP615" s="327"/>
      <c r="AQ615" s="327"/>
      <c r="AR615" s="327"/>
      <c r="AS615" s="327"/>
      <c r="AT615" s="327"/>
      <c r="AU615" s="327"/>
      <c r="AV615" s="327"/>
      <c r="AW615" s="327"/>
      <c r="AX615" s="327"/>
      <c r="AY615" s="327"/>
      <c r="AZ615" s="328">
        <v>1</v>
      </c>
    </row>
    <row r="616" spans="1:52">
      <c r="A616" s="315"/>
      <c r="B616" s="315"/>
      <c r="C616" s="318" t="s">
        <v>505</v>
      </c>
      <c r="D616" s="329"/>
      <c r="E616" s="330"/>
      <c r="F616" s="330"/>
      <c r="G616" s="330"/>
      <c r="H616" s="330"/>
      <c r="I616" s="330"/>
      <c r="J616" s="330"/>
      <c r="K616" s="330"/>
      <c r="L616" s="330"/>
      <c r="M616" s="330"/>
      <c r="N616" s="330"/>
      <c r="O616" s="330"/>
      <c r="P616" s="330"/>
      <c r="Q616" s="330"/>
      <c r="R616" s="330"/>
      <c r="S616" s="330"/>
      <c r="T616" s="330"/>
      <c r="U616" s="330"/>
      <c r="V616" s="330"/>
      <c r="W616" s="330"/>
      <c r="X616" s="330"/>
      <c r="Y616" s="330"/>
      <c r="Z616" s="330"/>
      <c r="AA616" s="330"/>
      <c r="AB616" s="330"/>
      <c r="AC616" s="330"/>
      <c r="AD616" s="330"/>
      <c r="AE616" s="330"/>
      <c r="AF616" s="330"/>
      <c r="AG616" s="330"/>
      <c r="AH616" s="330">
        <v>1</v>
      </c>
      <c r="AI616" s="330"/>
      <c r="AJ616" s="330">
        <v>1</v>
      </c>
      <c r="AK616" s="330"/>
      <c r="AL616" s="330"/>
      <c r="AM616" s="330"/>
      <c r="AN616" s="330"/>
      <c r="AO616" s="330"/>
      <c r="AP616" s="330"/>
      <c r="AQ616" s="330"/>
      <c r="AR616" s="330"/>
      <c r="AS616" s="330"/>
      <c r="AT616" s="330"/>
      <c r="AU616" s="330"/>
      <c r="AV616" s="330"/>
      <c r="AW616" s="330"/>
      <c r="AX616" s="330"/>
      <c r="AY616" s="330"/>
      <c r="AZ616" s="331">
        <v>2</v>
      </c>
    </row>
    <row r="617" spans="1:52">
      <c r="A617" s="315"/>
      <c r="B617" s="315"/>
      <c r="C617" s="318" t="s">
        <v>540</v>
      </c>
      <c r="D617" s="329"/>
      <c r="E617" s="330"/>
      <c r="F617" s="330"/>
      <c r="G617" s="330"/>
      <c r="H617" s="330"/>
      <c r="I617" s="330"/>
      <c r="J617" s="330"/>
      <c r="K617" s="330"/>
      <c r="L617" s="330"/>
      <c r="M617" s="330"/>
      <c r="N617" s="330"/>
      <c r="O617" s="330"/>
      <c r="P617" s="330"/>
      <c r="Q617" s="330"/>
      <c r="R617" s="330"/>
      <c r="S617" s="330"/>
      <c r="T617" s="330"/>
      <c r="U617" s="330"/>
      <c r="V617" s="330"/>
      <c r="W617" s="330"/>
      <c r="X617" s="330"/>
      <c r="Y617" s="330"/>
      <c r="Z617" s="330"/>
      <c r="AA617" s="330"/>
      <c r="AB617" s="330"/>
      <c r="AC617" s="330"/>
      <c r="AD617" s="330">
        <v>1</v>
      </c>
      <c r="AE617" s="330"/>
      <c r="AF617" s="330"/>
      <c r="AG617" s="330"/>
      <c r="AH617" s="330"/>
      <c r="AI617" s="330"/>
      <c r="AJ617" s="330"/>
      <c r="AK617" s="330"/>
      <c r="AL617" s="330"/>
      <c r="AM617" s="330"/>
      <c r="AN617" s="330"/>
      <c r="AO617" s="330"/>
      <c r="AP617" s="330"/>
      <c r="AQ617" s="330"/>
      <c r="AR617" s="330"/>
      <c r="AS617" s="330"/>
      <c r="AT617" s="330"/>
      <c r="AU617" s="330"/>
      <c r="AV617" s="330"/>
      <c r="AW617" s="330"/>
      <c r="AX617" s="330"/>
      <c r="AY617" s="330"/>
      <c r="AZ617" s="331">
        <v>1</v>
      </c>
    </row>
    <row r="618" spans="1:52">
      <c r="A618" s="315"/>
      <c r="B618" s="315"/>
      <c r="C618" s="318" t="s">
        <v>759</v>
      </c>
      <c r="D618" s="329"/>
      <c r="E618" s="330"/>
      <c r="F618" s="330"/>
      <c r="G618" s="330"/>
      <c r="H618" s="330"/>
      <c r="I618" s="330"/>
      <c r="J618" s="330"/>
      <c r="K618" s="330"/>
      <c r="L618" s="330"/>
      <c r="M618" s="330"/>
      <c r="N618" s="330"/>
      <c r="O618" s="330"/>
      <c r="P618" s="330"/>
      <c r="Q618" s="330"/>
      <c r="R618" s="330"/>
      <c r="S618" s="330"/>
      <c r="T618" s="330"/>
      <c r="U618" s="330"/>
      <c r="V618" s="330"/>
      <c r="W618" s="330"/>
      <c r="X618" s="330"/>
      <c r="Y618" s="330"/>
      <c r="Z618" s="330"/>
      <c r="AA618" s="330"/>
      <c r="AB618" s="330"/>
      <c r="AC618" s="330"/>
      <c r="AD618" s="330"/>
      <c r="AE618" s="330"/>
      <c r="AF618" s="330"/>
      <c r="AG618" s="330"/>
      <c r="AH618" s="330"/>
      <c r="AI618" s="330"/>
      <c r="AJ618" s="330"/>
      <c r="AK618" s="330"/>
      <c r="AL618" s="330"/>
      <c r="AM618" s="330"/>
      <c r="AN618" s="330">
        <v>2</v>
      </c>
      <c r="AO618" s="330">
        <v>2</v>
      </c>
      <c r="AP618" s="330">
        <v>1</v>
      </c>
      <c r="AQ618" s="330">
        <v>1</v>
      </c>
      <c r="AR618" s="330"/>
      <c r="AS618" s="330"/>
      <c r="AT618" s="330"/>
      <c r="AU618" s="330"/>
      <c r="AV618" s="330"/>
      <c r="AW618" s="330"/>
      <c r="AX618" s="330"/>
      <c r="AY618" s="330"/>
      <c r="AZ618" s="331">
        <v>6</v>
      </c>
    </row>
    <row r="619" spans="1:52">
      <c r="A619" s="315"/>
      <c r="B619" s="319" t="s">
        <v>919</v>
      </c>
      <c r="C619" s="320"/>
      <c r="D619" s="332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33"/>
      <c r="P619" s="333"/>
      <c r="Q619" s="333"/>
      <c r="R619" s="333"/>
      <c r="S619" s="333"/>
      <c r="T619" s="333"/>
      <c r="U619" s="333"/>
      <c r="V619" s="333"/>
      <c r="W619" s="333"/>
      <c r="X619" s="333"/>
      <c r="Y619" s="333"/>
      <c r="Z619" s="333"/>
      <c r="AA619" s="333"/>
      <c r="AB619" s="333"/>
      <c r="AC619" s="333"/>
      <c r="AD619" s="333">
        <v>2</v>
      </c>
      <c r="AE619" s="333"/>
      <c r="AF619" s="333"/>
      <c r="AG619" s="333"/>
      <c r="AH619" s="333">
        <v>1</v>
      </c>
      <c r="AI619" s="333"/>
      <c r="AJ619" s="333">
        <v>1</v>
      </c>
      <c r="AK619" s="333"/>
      <c r="AL619" s="333"/>
      <c r="AM619" s="333"/>
      <c r="AN619" s="333">
        <v>2</v>
      </c>
      <c r="AO619" s="333">
        <v>2</v>
      </c>
      <c r="AP619" s="333">
        <v>1</v>
      </c>
      <c r="AQ619" s="333">
        <v>1</v>
      </c>
      <c r="AR619" s="333"/>
      <c r="AS619" s="333"/>
      <c r="AT619" s="333"/>
      <c r="AU619" s="333"/>
      <c r="AV619" s="333"/>
      <c r="AW619" s="333"/>
      <c r="AX619" s="333"/>
      <c r="AY619" s="333"/>
      <c r="AZ619" s="334">
        <v>10</v>
      </c>
    </row>
    <row r="620" spans="1:52">
      <c r="A620" s="315"/>
      <c r="B620" s="305" t="s">
        <v>247</v>
      </c>
      <c r="C620" s="305" t="s">
        <v>709</v>
      </c>
      <c r="D620" s="326"/>
      <c r="E620" s="327"/>
      <c r="F620" s="327"/>
      <c r="G620" s="327"/>
      <c r="H620" s="327"/>
      <c r="I620" s="327"/>
      <c r="J620" s="327"/>
      <c r="K620" s="327"/>
      <c r="L620" s="327"/>
      <c r="M620" s="327"/>
      <c r="N620" s="327"/>
      <c r="O620" s="327"/>
      <c r="P620" s="327"/>
      <c r="Q620" s="327"/>
      <c r="R620" s="327"/>
      <c r="S620" s="327"/>
      <c r="T620" s="327"/>
      <c r="U620" s="327"/>
      <c r="V620" s="327"/>
      <c r="W620" s="327"/>
      <c r="X620" s="327"/>
      <c r="Y620" s="327"/>
      <c r="Z620" s="327"/>
      <c r="AA620" s="327"/>
      <c r="AB620" s="327"/>
      <c r="AC620" s="327"/>
      <c r="AD620" s="327"/>
      <c r="AE620" s="327"/>
      <c r="AF620" s="327"/>
      <c r="AG620" s="327"/>
      <c r="AH620" s="327"/>
      <c r="AI620" s="327">
        <v>2</v>
      </c>
      <c r="AJ620" s="327"/>
      <c r="AK620" s="327"/>
      <c r="AL620" s="327">
        <v>3</v>
      </c>
      <c r="AM620" s="327"/>
      <c r="AN620" s="327"/>
      <c r="AO620" s="327"/>
      <c r="AP620" s="327"/>
      <c r="AQ620" s="327"/>
      <c r="AR620" s="327"/>
      <c r="AS620" s="327"/>
      <c r="AT620" s="327"/>
      <c r="AU620" s="327"/>
      <c r="AV620" s="327"/>
      <c r="AW620" s="327"/>
      <c r="AX620" s="327"/>
      <c r="AY620" s="327"/>
      <c r="AZ620" s="328">
        <v>5</v>
      </c>
    </row>
    <row r="621" spans="1:52">
      <c r="A621" s="315"/>
      <c r="B621" s="319" t="s">
        <v>821</v>
      </c>
      <c r="C621" s="320"/>
      <c r="D621" s="332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33"/>
      <c r="P621" s="333"/>
      <c r="Q621" s="333"/>
      <c r="R621" s="333"/>
      <c r="S621" s="333"/>
      <c r="T621" s="333"/>
      <c r="U621" s="333"/>
      <c r="V621" s="333"/>
      <c r="W621" s="333"/>
      <c r="X621" s="333"/>
      <c r="Y621" s="333"/>
      <c r="Z621" s="333"/>
      <c r="AA621" s="333"/>
      <c r="AB621" s="333"/>
      <c r="AC621" s="333"/>
      <c r="AD621" s="333"/>
      <c r="AE621" s="333"/>
      <c r="AF621" s="333"/>
      <c r="AG621" s="333"/>
      <c r="AH621" s="333"/>
      <c r="AI621" s="333">
        <v>2</v>
      </c>
      <c r="AJ621" s="333"/>
      <c r="AK621" s="333"/>
      <c r="AL621" s="333">
        <v>3</v>
      </c>
      <c r="AM621" s="333"/>
      <c r="AN621" s="333"/>
      <c r="AO621" s="333"/>
      <c r="AP621" s="333"/>
      <c r="AQ621" s="333"/>
      <c r="AR621" s="333"/>
      <c r="AS621" s="333"/>
      <c r="AT621" s="333"/>
      <c r="AU621" s="333"/>
      <c r="AV621" s="333"/>
      <c r="AW621" s="333"/>
      <c r="AX621" s="333"/>
      <c r="AY621" s="333"/>
      <c r="AZ621" s="334">
        <v>5</v>
      </c>
    </row>
    <row r="622" spans="1:52">
      <c r="A622" s="315"/>
      <c r="B622" s="305" t="s">
        <v>309</v>
      </c>
      <c r="C622" s="305" t="s">
        <v>385</v>
      </c>
      <c r="D622" s="326"/>
      <c r="E622" s="327"/>
      <c r="F622" s="327"/>
      <c r="G622" s="327"/>
      <c r="H622" s="327"/>
      <c r="I622" s="327"/>
      <c r="J622" s="327"/>
      <c r="K622" s="327"/>
      <c r="L622" s="327"/>
      <c r="M622" s="327"/>
      <c r="N622" s="327"/>
      <c r="O622" s="327"/>
      <c r="P622" s="327"/>
      <c r="Q622" s="327"/>
      <c r="R622" s="327"/>
      <c r="S622" s="327"/>
      <c r="T622" s="327"/>
      <c r="U622" s="327"/>
      <c r="V622" s="327"/>
      <c r="W622" s="327"/>
      <c r="X622" s="327"/>
      <c r="Y622" s="327"/>
      <c r="Z622" s="327"/>
      <c r="AA622" s="327"/>
      <c r="AB622" s="327"/>
      <c r="AC622" s="327"/>
      <c r="AD622" s="327"/>
      <c r="AE622" s="327"/>
      <c r="AF622" s="327"/>
      <c r="AG622" s="327"/>
      <c r="AH622" s="327"/>
      <c r="AI622" s="327"/>
      <c r="AJ622" s="327"/>
      <c r="AK622" s="327"/>
      <c r="AL622" s="327"/>
      <c r="AM622" s="327"/>
      <c r="AN622" s="327"/>
      <c r="AO622" s="327"/>
      <c r="AP622" s="327"/>
      <c r="AQ622" s="327">
        <v>1</v>
      </c>
      <c r="AR622" s="327"/>
      <c r="AS622" s="327"/>
      <c r="AT622" s="327"/>
      <c r="AU622" s="327"/>
      <c r="AV622" s="327"/>
      <c r="AW622" s="327"/>
      <c r="AX622" s="327"/>
      <c r="AY622" s="327"/>
      <c r="AZ622" s="328">
        <v>1</v>
      </c>
    </row>
    <row r="623" spans="1:52">
      <c r="A623" s="315"/>
      <c r="B623" s="315"/>
      <c r="C623" s="318" t="s">
        <v>798</v>
      </c>
      <c r="D623" s="329"/>
      <c r="E623" s="330"/>
      <c r="F623" s="330"/>
      <c r="G623" s="330"/>
      <c r="H623" s="330"/>
      <c r="I623" s="330"/>
      <c r="J623" s="330"/>
      <c r="K623" s="330"/>
      <c r="L623" s="330"/>
      <c r="M623" s="330"/>
      <c r="N623" s="330"/>
      <c r="O623" s="330"/>
      <c r="P623" s="330"/>
      <c r="Q623" s="330"/>
      <c r="R623" s="330"/>
      <c r="S623" s="330"/>
      <c r="T623" s="330"/>
      <c r="U623" s="330"/>
      <c r="V623" s="330"/>
      <c r="W623" s="330"/>
      <c r="X623" s="330"/>
      <c r="Y623" s="330"/>
      <c r="Z623" s="330"/>
      <c r="AA623" s="330"/>
      <c r="AB623" s="330"/>
      <c r="AC623" s="330"/>
      <c r="AD623" s="330"/>
      <c r="AE623" s="330"/>
      <c r="AF623" s="330"/>
      <c r="AG623" s="330"/>
      <c r="AH623" s="330"/>
      <c r="AI623" s="330"/>
      <c r="AJ623" s="330"/>
      <c r="AK623" s="330"/>
      <c r="AL623" s="330"/>
      <c r="AM623" s="330"/>
      <c r="AN623" s="330"/>
      <c r="AO623" s="330"/>
      <c r="AP623" s="330">
        <v>1</v>
      </c>
      <c r="AQ623" s="330"/>
      <c r="AR623" s="330"/>
      <c r="AS623" s="330"/>
      <c r="AT623" s="330"/>
      <c r="AU623" s="330">
        <v>1</v>
      </c>
      <c r="AV623" s="330">
        <v>2</v>
      </c>
      <c r="AW623" s="330"/>
      <c r="AX623" s="330"/>
      <c r="AY623" s="330"/>
      <c r="AZ623" s="331">
        <v>4</v>
      </c>
    </row>
    <row r="624" spans="1:52">
      <c r="A624" s="315"/>
      <c r="B624" s="319" t="s">
        <v>921</v>
      </c>
      <c r="C624" s="320"/>
      <c r="D624" s="332"/>
      <c r="E624" s="333"/>
      <c r="F624" s="333"/>
      <c r="G624" s="333"/>
      <c r="H624" s="333"/>
      <c r="I624" s="333"/>
      <c r="J624" s="333"/>
      <c r="K624" s="333"/>
      <c r="L624" s="333"/>
      <c r="M624" s="333"/>
      <c r="N624" s="333"/>
      <c r="O624" s="333"/>
      <c r="P624" s="333"/>
      <c r="Q624" s="333"/>
      <c r="R624" s="333"/>
      <c r="S624" s="333"/>
      <c r="T624" s="333"/>
      <c r="U624" s="333"/>
      <c r="V624" s="333"/>
      <c r="W624" s="333"/>
      <c r="X624" s="333"/>
      <c r="Y624" s="333"/>
      <c r="Z624" s="333"/>
      <c r="AA624" s="333"/>
      <c r="AB624" s="333"/>
      <c r="AC624" s="333"/>
      <c r="AD624" s="333"/>
      <c r="AE624" s="333"/>
      <c r="AF624" s="333"/>
      <c r="AG624" s="333"/>
      <c r="AH624" s="333"/>
      <c r="AI624" s="333"/>
      <c r="AJ624" s="333"/>
      <c r="AK624" s="333"/>
      <c r="AL624" s="333"/>
      <c r="AM624" s="333"/>
      <c r="AN624" s="333"/>
      <c r="AO624" s="333"/>
      <c r="AP624" s="333">
        <v>1</v>
      </c>
      <c r="AQ624" s="333">
        <v>1</v>
      </c>
      <c r="AR624" s="333"/>
      <c r="AS624" s="333"/>
      <c r="AT624" s="333"/>
      <c r="AU624" s="333">
        <v>1</v>
      </c>
      <c r="AV624" s="333">
        <v>2</v>
      </c>
      <c r="AW624" s="333"/>
      <c r="AX624" s="333"/>
      <c r="AY624" s="333"/>
      <c r="AZ624" s="334">
        <v>5</v>
      </c>
    </row>
    <row r="625" spans="1:52">
      <c r="A625" s="315"/>
      <c r="B625" s="305" t="s">
        <v>313</v>
      </c>
      <c r="C625" s="305" t="s">
        <v>758</v>
      </c>
      <c r="D625" s="326"/>
      <c r="E625" s="327"/>
      <c r="F625" s="327"/>
      <c r="G625" s="327"/>
      <c r="H625" s="327"/>
      <c r="I625" s="327"/>
      <c r="J625" s="327"/>
      <c r="K625" s="327"/>
      <c r="L625" s="327"/>
      <c r="M625" s="327"/>
      <c r="N625" s="327"/>
      <c r="O625" s="327"/>
      <c r="P625" s="327"/>
      <c r="Q625" s="327"/>
      <c r="R625" s="327"/>
      <c r="S625" s="327"/>
      <c r="T625" s="327"/>
      <c r="U625" s="327"/>
      <c r="V625" s="327"/>
      <c r="W625" s="327"/>
      <c r="X625" s="327"/>
      <c r="Y625" s="327"/>
      <c r="Z625" s="327"/>
      <c r="AA625" s="327"/>
      <c r="AB625" s="327"/>
      <c r="AC625" s="327"/>
      <c r="AD625" s="327"/>
      <c r="AE625" s="327"/>
      <c r="AF625" s="327"/>
      <c r="AG625" s="327"/>
      <c r="AH625" s="327"/>
      <c r="AI625" s="327"/>
      <c r="AJ625" s="327"/>
      <c r="AK625" s="327"/>
      <c r="AL625" s="327">
        <v>1</v>
      </c>
      <c r="AM625" s="327"/>
      <c r="AN625" s="327"/>
      <c r="AO625" s="327">
        <v>1</v>
      </c>
      <c r="AP625" s="327"/>
      <c r="AQ625" s="327"/>
      <c r="AR625" s="327"/>
      <c r="AS625" s="327"/>
      <c r="AT625" s="327"/>
      <c r="AU625" s="327"/>
      <c r="AV625" s="327"/>
      <c r="AW625" s="327"/>
      <c r="AX625" s="327"/>
      <c r="AY625" s="327"/>
      <c r="AZ625" s="328">
        <v>2</v>
      </c>
    </row>
    <row r="626" spans="1:52">
      <c r="A626" s="315"/>
      <c r="B626" s="319" t="s">
        <v>920</v>
      </c>
      <c r="C626" s="320"/>
      <c r="D626" s="332"/>
      <c r="E626" s="333"/>
      <c r="F626" s="333"/>
      <c r="G626" s="333"/>
      <c r="H626" s="333"/>
      <c r="I626" s="333"/>
      <c r="J626" s="333"/>
      <c r="K626" s="333"/>
      <c r="L626" s="333"/>
      <c r="M626" s="333"/>
      <c r="N626" s="333"/>
      <c r="O626" s="333"/>
      <c r="P626" s="333"/>
      <c r="Q626" s="333"/>
      <c r="R626" s="333"/>
      <c r="S626" s="333"/>
      <c r="T626" s="333"/>
      <c r="U626" s="333"/>
      <c r="V626" s="333"/>
      <c r="W626" s="333"/>
      <c r="X626" s="333"/>
      <c r="Y626" s="333"/>
      <c r="Z626" s="333"/>
      <c r="AA626" s="333"/>
      <c r="AB626" s="333"/>
      <c r="AC626" s="333"/>
      <c r="AD626" s="333"/>
      <c r="AE626" s="333"/>
      <c r="AF626" s="333"/>
      <c r="AG626" s="333"/>
      <c r="AH626" s="333"/>
      <c r="AI626" s="333"/>
      <c r="AJ626" s="333"/>
      <c r="AK626" s="333"/>
      <c r="AL626" s="333">
        <v>1</v>
      </c>
      <c r="AM626" s="333"/>
      <c r="AN626" s="333"/>
      <c r="AO626" s="333">
        <v>1</v>
      </c>
      <c r="AP626" s="333"/>
      <c r="AQ626" s="333"/>
      <c r="AR626" s="333"/>
      <c r="AS626" s="333"/>
      <c r="AT626" s="333"/>
      <c r="AU626" s="333"/>
      <c r="AV626" s="333"/>
      <c r="AW626" s="333"/>
      <c r="AX626" s="333"/>
      <c r="AY626" s="333"/>
      <c r="AZ626" s="334">
        <v>2</v>
      </c>
    </row>
    <row r="627" spans="1:52">
      <c r="A627" s="315"/>
      <c r="B627" s="305" t="s">
        <v>314</v>
      </c>
      <c r="C627" s="305" t="s">
        <v>776</v>
      </c>
      <c r="D627" s="326"/>
      <c r="E627" s="327"/>
      <c r="F627" s="327"/>
      <c r="G627" s="327"/>
      <c r="H627" s="327"/>
      <c r="I627" s="327"/>
      <c r="J627" s="327"/>
      <c r="K627" s="327"/>
      <c r="L627" s="327"/>
      <c r="M627" s="327"/>
      <c r="N627" s="327"/>
      <c r="O627" s="327"/>
      <c r="P627" s="327"/>
      <c r="Q627" s="327"/>
      <c r="R627" s="327"/>
      <c r="S627" s="327"/>
      <c r="T627" s="327"/>
      <c r="U627" s="327"/>
      <c r="V627" s="327"/>
      <c r="W627" s="327"/>
      <c r="X627" s="327"/>
      <c r="Y627" s="327"/>
      <c r="Z627" s="327"/>
      <c r="AA627" s="327"/>
      <c r="AB627" s="327"/>
      <c r="AC627" s="327"/>
      <c r="AD627" s="327"/>
      <c r="AE627" s="327"/>
      <c r="AF627" s="327"/>
      <c r="AG627" s="327"/>
      <c r="AH627" s="327"/>
      <c r="AI627" s="327"/>
      <c r="AJ627" s="327"/>
      <c r="AK627" s="327"/>
      <c r="AL627" s="327"/>
      <c r="AM627" s="327"/>
      <c r="AN627" s="327">
        <v>1</v>
      </c>
      <c r="AO627" s="327"/>
      <c r="AP627" s="327"/>
      <c r="AQ627" s="327"/>
      <c r="AR627" s="327"/>
      <c r="AS627" s="327"/>
      <c r="AT627" s="327"/>
      <c r="AU627" s="327"/>
      <c r="AV627" s="327"/>
      <c r="AW627" s="327"/>
      <c r="AX627" s="327"/>
      <c r="AY627" s="327"/>
      <c r="AZ627" s="328">
        <v>1</v>
      </c>
    </row>
    <row r="628" spans="1:52">
      <c r="A628" s="315"/>
      <c r="B628" s="315"/>
      <c r="C628" s="318" t="s">
        <v>214</v>
      </c>
      <c r="D628" s="329"/>
      <c r="E628" s="330"/>
      <c r="F628" s="330"/>
      <c r="G628" s="330"/>
      <c r="H628" s="330"/>
      <c r="I628" s="330"/>
      <c r="J628" s="330"/>
      <c r="K628" s="330"/>
      <c r="L628" s="330"/>
      <c r="M628" s="330"/>
      <c r="N628" s="330"/>
      <c r="O628" s="330"/>
      <c r="P628" s="330"/>
      <c r="Q628" s="330"/>
      <c r="R628" s="330"/>
      <c r="S628" s="330"/>
      <c r="T628" s="330"/>
      <c r="U628" s="330"/>
      <c r="V628" s="330"/>
      <c r="W628" s="330"/>
      <c r="X628" s="330"/>
      <c r="Y628" s="330"/>
      <c r="Z628" s="330"/>
      <c r="AA628" s="330"/>
      <c r="AB628" s="330"/>
      <c r="AC628" s="330"/>
      <c r="AD628" s="330"/>
      <c r="AE628" s="330"/>
      <c r="AF628" s="330">
        <v>1</v>
      </c>
      <c r="AG628" s="330"/>
      <c r="AH628" s="330"/>
      <c r="AI628" s="330"/>
      <c r="AJ628" s="330"/>
      <c r="AK628" s="330"/>
      <c r="AL628" s="330"/>
      <c r="AM628" s="330"/>
      <c r="AN628" s="330"/>
      <c r="AO628" s="330"/>
      <c r="AP628" s="330"/>
      <c r="AQ628" s="330"/>
      <c r="AR628" s="330"/>
      <c r="AS628" s="330"/>
      <c r="AT628" s="330"/>
      <c r="AU628" s="330"/>
      <c r="AV628" s="330"/>
      <c r="AW628" s="330"/>
      <c r="AX628" s="330"/>
      <c r="AY628" s="330"/>
      <c r="AZ628" s="331">
        <v>1</v>
      </c>
    </row>
    <row r="629" spans="1:52">
      <c r="A629" s="315"/>
      <c r="B629" s="319" t="s">
        <v>922</v>
      </c>
      <c r="C629" s="320"/>
      <c r="D629" s="332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33"/>
      <c r="P629" s="333"/>
      <c r="Q629" s="333"/>
      <c r="R629" s="333"/>
      <c r="S629" s="333"/>
      <c r="T629" s="333"/>
      <c r="U629" s="333"/>
      <c r="V629" s="333"/>
      <c r="W629" s="333"/>
      <c r="X629" s="333"/>
      <c r="Y629" s="333"/>
      <c r="Z629" s="333"/>
      <c r="AA629" s="333"/>
      <c r="AB629" s="333"/>
      <c r="AC629" s="333"/>
      <c r="AD629" s="333"/>
      <c r="AE629" s="333"/>
      <c r="AF629" s="333">
        <v>1</v>
      </c>
      <c r="AG629" s="333"/>
      <c r="AH629" s="333"/>
      <c r="AI629" s="333"/>
      <c r="AJ629" s="333"/>
      <c r="AK629" s="333"/>
      <c r="AL629" s="333"/>
      <c r="AM629" s="333"/>
      <c r="AN629" s="333">
        <v>1</v>
      </c>
      <c r="AO629" s="333"/>
      <c r="AP629" s="333"/>
      <c r="AQ629" s="333"/>
      <c r="AR629" s="333"/>
      <c r="AS629" s="333"/>
      <c r="AT629" s="333"/>
      <c r="AU629" s="333"/>
      <c r="AV629" s="333"/>
      <c r="AW629" s="333"/>
      <c r="AX629" s="333"/>
      <c r="AY629" s="333"/>
      <c r="AZ629" s="334">
        <v>2</v>
      </c>
    </row>
    <row r="630" spans="1:52">
      <c r="A630" s="315"/>
      <c r="B630" s="305" t="s">
        <v>316</v>
      </c>
      <c r="C630" s="305" t="s">
        <v>768</v>
      </c>
      <c r="D630" s="326"/>
      <c r="E630" s="327"/>
      <c r="F630" s="327"/>
      <c r="G630" s="327"/>
      <c r="H630" s="327"/>
      <c r="I630" s="327"/>
      <c r="J630" s="327"/>
      <c r="K630" s="327"/>
      <c r="L630" s="327"/>
      <c r="M630" s="327"/>
      <c r="N630" s="327"/>
      <c r="O630" s="327"/>
      <c r="P630" s="327"/>
      <c r="Q630" s="327"/>
      <c r="R630" s="327"/>
      <c r="S630" s="327"/>
      <c r="T630" s="327"/>
      <c r="U630" s="327"/>
      <c r="V630" s="327"/>
      <c r="W630" s="327"/>
      <c r="X630" s="327"/>
      <c r="Y630" s="327"/>
      <c r="Z630" s="327"/>
      <c r="AA630" s="327"/>
      <c r="AB630" s="327"/>
      <c r="AC630" s="327"/>
      <c r="AD630" s="327"/>
      <c r="AE630" s="327"/>
      <c r="AF630" s="327"/>
      <c r="AG630" s="327"/>
      <c r="AH630" s="327"/>
      <c r="AI630" s="327"/>
      <c r="AJ630" s="327"/>
      <c r="AK630" s="327"/>
      <c r="AL630" s="327"/>
      <c r="AM630" s="327">
        <v>1</v>
      </c>
      <c r="AN630" s="327"/>
      <c r="AO630" s="327"/>
      <c r="AP630" s="327"/>
      <c r="AQ630" s="327"/>
      <c r="AR630" s="327"/>
      <c r="AS630" s="327"/>
      <c r="AT630" s="327"/>
      <c r="AU630" s="327"/>
      <c r="AV630" s="327"/>
      <c r="AW630" s="327"/>
      <c r="AX630" s="327"/>
      <c r="AY630" s="327"/>
      <c r="AZ630" s="328">
        <v>1</v>
      </c>
    </row>
    <row r="631" spans="1:52">
      <c r="A631" s="315"/>
      <c r="B631" s="319" t="s">
        <v>924</v>
      </c>
      <c r="C631" s="320"/>
      <c r="D631" s="332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33"/>
      <c r="P631" s="333"/>
      <c r="Q631" s="333"/>
      <c r="R631" s="333"/>
      <c r="S631" s="333"/>
      <c r="T631" s="333"/>
      <c r="U631" s="333"/>
      <c r="V631" s="333"/>
      <c r="W631" s="333"/>
      <c r="X631" s="333"/>
      <c r="Y631" s="333"/>
      <c r="Z631" s="333"/>
      <c r="AA631" s="333"/>
      <c r="AB631" s="333"/>
      <c r="AC631" s="333"/>
      <c r="AD631" s="333"/>
      <c r="AE631" s="333"/>
      <c r="AF631" s="333"/>
      <c r="AG631" s="333"/>
      <c r="AH631" s="333"/>
      <c r="AI631" s="333"/>
      <c r="AJ631" s="333"/>
      <c r="AK631" s="333"/>
      <c r="AL631" s="333"/>
      <c r="AM631" s="333">
        <v>1</v>
      </c>
      <c r="AN631" s="333"/>
      <c r="AO631" s="333"/>
      <c r="AP631" s="333"/>
      <c r="AQ631" s="333"/>
      <c r="AR631" s="333"/>
      <c r="AS631" s="333"/>
      <c r="AT631" s="333"/>
      <c r="AU631" s="333"/>
      <c r="AV631" s="333"/>
      <c r="AW631" s="333"/>
      <c r="AX631" s="333"/>
      <c r="AY631" s="333"/>
      <c r="AZ631" s="334">
        <v>1</v>
      </c>
    </row>
    <row r="632" spans="1:52">
      <c r="A632" s="315"/>
      <c r="B632" s="305" t="s">
        <v>312</v>
      </c>
      <c r="C632" s="305" t="s">
        <v>406</v>
      </c>
      <c r="D632" s="326"/>
      <c r="E632" s="327"/>
      <c r="F632" s="327"/>
      <c r="G632" s="327"/>
      <c r="H632" s="327"/>
      <c r="I632" s="327"/>
      <c r="J632" s="327"/>
      <c r="K632" s="327"/>
      <c r="L632" s="327"/>
      <c r="M632" s="327"/>
      <c r="N632" s="327"/>
      <c r="O632" s="327"/>
      <c r="P632" s="327"/>
      <c r="Q632" s="327"/>
      <c r="R632" s="327"/>
      <c r="S632" s="327"/>
      <c r="T632" s="327"/>
      <c r="U632" s="327"/>
      <c r="V632" s="327"/>
      <c r="W632" s="327"/>
      <c r="X632" s="327"/>
      <c r="Y632" s="327"/>
      <c r="Z632" s="327"/>
      <c r="AA632" s="327"/>
      <c r="AB632" s="327"/>
      <c r="AC632" s="327"/>
      <c r="AD632" s="327"/>
      <c r="AE632" s="327"/>
      <c r="AF632" s="327"/>
      <c r="AG632" s="327"/>
      <c r="AH632" s="327"/>
      <c r="AI632" s="327"/>
      <c r="AJ632" s="327"/>
      <c r="AK632" s="327"/>
      <c r="AL632" s="327"/>
      <c r="AM632" s="327"/>
      <c r="AN632" s="327"/>
      <c r="AO632" s="327"/>
      <c r="AP632" s="327"/>
      <c r="AQ632" s="327"/>
      <c r="AR632" s="327"/>
      <c r="AS632" s="327">
        <v>1</v>
      </c>
      <c r="AT632" s="327"/>
      <c r="AU632" s="327"/>
      <c r="AV632" s="327"/>
      <c r="AW632" s="327"/>
      <c r="AX632" s="327"/>
      <c r="AY632" s="327"/>
      <c r="AZ632" s="328">
        <v>1</v>
      </c>
    </row>
    <row r="633" spans="1:52">
      <c r="A633" s="315"/>
      <c r="B633" s="319" t="s">
        <v>923</v>
      </c>
      <c r="C633" s="320"/>
      <c r="D633" s="332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33"/>
      <c r="P633" s="333"/>
      <c r="Q633" s="333"/>
      <c r="R633" s="333"/>
      <c r="S633" s="333"/>
      <c r="T633" s="333"/>
      <c r="U633" s="333"/>
      <c r="V633" s="333"/>
      <c r="W633" s="333"/>
      <c r="X633" s="333"/>
      <c r="Y633" s="333"/>
      <c r="Z633" s="333"/>
      <c r="AA633" s="333"/>
      <c r="AB633" s="333"/>
      <c r="AC633" s="333"/>
      <c r="AD633" s="333"/>
      <c r="AE633" s="333"/>
      <c r="AF633" s="333"/>
      <c r="AG633" s="333"/>
      <c r="AH633" s="333"/>
      <c r="AI633" s="333"/>
      <c r="AJ633" s="333"/>
      <c r="AK633" s="333"/>
      <c r="AL633" s="333"/>
      <c r="AM633" s="333"/>
      <c r="AN633" s="333"/>
      <c r="AO633" s="333"/>
      <c r="AP633" s="333"/>
      <c r="AQ633" s="333"/>
      <c r="AR633" s="333"/>
      <c r="AS633" s="333">
        <v>1</v>
      </c>
      <c r="AT633" s="333"/>
      <c r="AU633" s="333"/>
      <c r="AV633" s="333"/>
      <c r="AW633" s="333"/>
      <c r="AX633" s="333"/>
      <c r="AY633" s="333"/>
      <c r="AZ633" s="334">
        <v>1</v>
      </c>
    </row>
    <row r="634" spans="1:52">
      <c r="A634" s="315"/>
      <c r="B634" s="305" t="s">
        <v>310</v>
      </c>
      <c r="C634" s="305" t="s">
        <v>974</v>
      </c>
      <c r="D634" s="326"/>
      <c r="E634" s="327"/>
      <c r="F634" s="327"/>
      <c r="G634" s="327"/>
      <c r="H634" s="327"/>
      <c r="I634" s="327"/>
      <c r="J634" s="327"/>
      <c r="K634" s="327"/>
      <c r="L634" s="327"/>
      <c r="M634" s="327"/>
      <c r="N634" s="327"/>
      <c r="O634" s="327"/>
      <c r="P634" s="327"/>
      <c r="Q634" s="327"/>
      <c r="R634" s="327"/>
      <c r="S634" s="327"/>
      <c r="T634" s="327"/>
      <c r="U634" s="327"/>
      <c r="V634" s="327"/>
      <c r="W634" s="327"/>
      <c r="X634" s="327"/>
      <c r="Y634" s="327"/>
      <c r="Z634" s="327"/>
      <c r="AA634" s="327"/>
      <c r="AB634" s="327"/>
      <c r="AC634" s="327"/>
      <c r="AD634" s="327"/>
      <c r="AE634" s="327"/>
      <c r="AF634" s="327"/>
      <c r="AG634" s="327"/>
      <c r="AH634" s="327"/>
      <c r="AI634" s="327"/>
      <c r="AJ634" s="327"/>
      <c r="AK634" s="327"/>
      <c r="AL634" s="327"/>
      <c r="AM634" s="327"/>
      <c r="AN634" s="327"/>
      <c r="AO634" s="327"/>
      <c r="AP634" s="327"/>
      <c r="AQ634" s="327"/>
      <c r="AR634" s="327"/>
      <c r="AS634" s="327"/>
      <c r="AT634" s="327"/>
      <c r="AU634" s="327"/>
      <c r="AV634" s="327">
        <v>1</v>
      </c>
      <c r="AW634" s="327"/>
      <c r="AX634" s="327"/>
      <c r="AY634" s="327"/>
      <c r="AZ634" s="328">
        <v>1</v>
      </c>
    </row>
    <row r="635" spans="1:52">
      <c r="A635" s="315"/>
      <c r="B635" s="319" t="s">
        <v>978</v>
      </c>
      <c r="C635" s="320"/>
      <c r="D635" s="332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33"/>
      <c r="P635" s="333"/>
      <c r="Q635" s="333"/>
      <c r="R635" s="333"/>
      <c r="S635" s="333"/>
      <c r="T635" s="333"/>
      <c r="U635" s="333"/>
      <c r="V635" s="333"/>
      <c r="W635" s="333"/>
      <c r="X635" s="333"/>
      <c r="Y635" s="333"/>
      <c r="Z635" s="333"/>
      <c r="AA635" s="333"/>
      <c r="AB635" s="333"/>
      <c r="AC635" s="333"/>
      <c r="AD635" s="333"/>
      <c r="AE635" s="333"/>
      <c r="AF635" s="333"/>
      <c r="AG635" s="333"/>
      <c r="AH635" s="333"/>
      <c r="AI635" s="333"/>
      <c r="AJ635" s="333"/>
      <c r="AK635" s="333"/>
      <c r="AL635" s="333"/>
      <c r="AM635" s="333"/>
      <c r="AN635" s="333"/>
      <c r="AO635" s="333"/>
      <c r="AP635" s="333"/>
      <c r="AQ635" s="333"/>
      <c r="AR635" s="333"/>
      <c r="AS635" s="333"/>
      <c r="AT635" s="333"/>
      <c r="AU635" s="333"/>
      <c r="AV635" s="333">
        <v>1</v>
      </c>
      <c r="AW635" s="333"/>
      <c r="AX635" s="333"/>
      <c r="AY635" s="333"/>
      <c r="AZ635" s="334">
        <v>1</v>
      </c>
    </row>
    <row r="636" spans="1:52">
      <c r="A636" s="339" t="s">
        <v>925</v>
      </c>
      <c r="B636" s="340"/>
      <c r="C636" s="340"/>
      <c r="D636" s="341"/>
      <c r="E636" s="342">
        <v>2</v>
      </c>
      <c r="F636" s="342">
        <v>1</v>
      </c>
      <c r="G636" s="342">
        <v>1</v>
      </c>
      <c r="H636" s="342">
        <v>1</v>
      </c>
      <c r="I636" s="342">
        <v>1</v>
      </c>
      <c r="J636" s="342">
        <v>1</v>
      </c>
      <c r="K636" s="342"/>
      <c r="L636" s="342">
        <v>2</v>
      </c>
      <c r="M636" s="342"/>
      <c r="N636" s="342">
        <v>1</v>
      </c>
      <c r="O636" s="342">
        <v>2</v>
      </c>
      <c r="P636" s="342"/>
      <c r="Q636" s="342">
        <v>1</v>
      </c>
      <c r="R636" s="342"/>
      <c r="S636" s="342">
        <v>3</v>
      </c>
      <c r="T636" s="342"/>
      <c r="U636" s="342">
        <v>3</v>
      </c>
      <c r="V636" s="342">
        <v>1</v>
      </c>
      <c r="W636" s="342">
        <v>5</v>
      </c>
      <c r="X636" s="342">
        <v>2</v>
      </c>
      <c r="Y636" s="342">
        <v>6</v>
      </c>
      <c r="Z636" s="342">
        <v>5</v>
      </c>
      <c r="AA636" s="342">
        <v>5</v>
      </c>
      <c r="AB636" s="342">
        <v>9</v>
      </c>
      <c r="AC636" s="342">
        <v>7</v>
      </c>
      <c r="AD636" s="342">
        <v>6</v>
      </c>
      <c r="AE636" s="342">
        <v>4</v>
      </c>
      <c r="AF636" s="342">
        <v>7</v>
      </c>
      <c r="AG636" s="342">
        <v>1</v>
      </c>
      <c r="AH636" s="342">
        <v>2</v>
      </c>
      <c r="AI636" s="342">
        <v>2</v>
      </c>
      <c r="AJ636" s="342">
        <v>2</v>
      </c>
      <c r="AK636" s="342">
        <v>3</v>
      </c>
      <c r="AL636" s="342">
        <v>6</v>
      </c>
      <c r="AM636" s="342">
        <v>2</v>
      </c>
      <c r="AN636" s="342">
        <v>4</v>
      </c>
      <c r="AO636" s="342">
        <v>3</v>
      </c>
      <c r="AP636" s="342">
        <v>4</v>
      </c>
      <c r="AQ636" s="342">
        <v>4</v>
      </c>
      <c r="AR636" s="342">
        <v>2</v>
      </c>
      <c r="AS636" s="342">
        <v>1</v>
      </c>
      <c r="AT636" s="342">
        <v>1</v>
      </c>
      <c r="AU636" s="342">
        <v>1</v>
      </c>
      <c r="AV636" s="342">
        <v>7</v>
      </c>
      <c r="AW636" s="342"/>
      <c r="AX636" s="342"/>
      <c r="AY636" s="342"/>
      <c r="AZ636" s="343">
        <v>121</v>
      </c>
    </row>
    <row r="637" spans="1:52">
      <c r="A637" s="305" t="s">
        <v>28</v>
      </c>
      <c r="B637" s="305" t="s">
        <v>298</v>
      </c>
      <c r="C637" s="305" t="s">
        <v>298</v>
      </c>
      <c r="D637" s="326"/>
      <c r="E637" s="327"/>
      <c r="F637" s="327"/>
      <c r="G637" s="327"/>
      <c r="H637" s="327"/>
      <c r="I637" s="327"/>
      <c r="J637" s="327"/>
      <c r="K637" s="327"/>
      <c r="L637" s="327"/>
      <c r="M637" s="327"/>
      <c r="N637" s="327"/>
      <c r="O637" s="327"/>
      <c r="P637" s="327"/>
      <c r="Q637" s="327"/>
      <c r="R637" s="327"/>
      <c r="S637" s="327"/>
      <c r="T637" s="327"/>
      <c r="U637" s="327"/>
      <c r="V637" s="327"/>
      <c r="W637" s="327"/>
      <c r="X637" s="327"/>
      <c r="Y637" s="327"/>
      <c r="Z637" s="327"/>
      <c r="AA637" s="327"/>
      <c r="AB637" s="327"/>
      <c r="AC637" s="327"/>
      <c r="AD637" s="327"/>
      <c r="AE637" s="327"/>
      <c r="AF637" s="327"/>
      <c r="AG637" s="327"/>
      <c r="AH637" s="327">
        <v>1</v>
      </c>
      <c r="AI637" s="327"/>
      <c r="AJ637" s="327"/>
      <c r="AK637" s="327"/>
      <c r="AL637" s="327"/>
      <c r="AM637" s="327"/>
      <c r="AN637" s="327"/>
      <c r="AO637" s="327"/>
      <c r="AP637" s="327"/>
      <c r="AQ637" s="327"/>
      <c r="AR637" s="327"/>
      <c r="AS637" s="327"/>
      <c r="AT637" s="327"/>
      <c r="AU637" s="327"/>
      <c r="AV637" s="327"/>
      <c r="AW637" s="327"/>
      <c r="AX637" s="327"/>
      <c r="AY637" s="327"/>
      <c r="AZ637" s="328">
        <v>1</v>
      </c>
    </row>
    <row r="638" spans="1:52">
      <c r="A638" s="315"/>
      <c r="B638" s="315"/>
      <c r="C638" s="318" t="s">
        <v>700</v>
      </c>
      <c r="D638" s="329"/>
      <c r="E638" s="330"/>
      <c r="F638" s="330"/>
      <c r="G638" s="330"/>
      <c r="H638" s="330"/>
      <c r="I638" s="330"/>
      <c r="J638" s="330"/>
      <c r="K638" s="330"/>
      <c r="L638" s="330"/>
      <c r="M638" s="330"/>
      <c r="N638" s="330"/>
      <c r="O638" s="330"/>
      <c r="P638" s="330"/>
      <c r="Q638" s="330"/>
      <c r="R638" s="330"/>
      <c r="S638" s="330"/>
      <c r="T638" s="330"/>
      <c r="U638" s="330"/>
      <c r="V638" s="330"/>
      <c r="W638" s="330"/>
      <c r="X638" s="330"/>
      <c r="Y638" s="330"/>
      <c r="Z638" s="330"/>
      <c r="AA638" s="330"/>
      <c r="AB638" s="330"/>
      <c r="AC638" s="330"/>
      <c r="AD638" s="330"/>
      <c r="AE638" s="330"/>
      <c r="AF638" s="330"/>
      <c r="AG638" s="330"/>
      <c r="AH638" s="330"/>
      <c r="AI638" s="330"/>
      <c r="AJ638" s="330">
        <v>1</v>
      </c>
      <c r="AK638" s="330"/>
      <c r="AL638" s="330"/>
      <c r="AM638" s="330"/>
      <c r="AN638" s="330"/>
      <c r="AO638" s="330"/>
      <c r="AP638" s="330"/>
      <c r="AQ638" s="330"/>
      <c r="AR638" s="330"/>
      <c r="AS638" s="330"/>
      <c r="AT638" s="330"/>
      <c r="AU638" s="330"/>
      <c r="AV638" s="330"/>
      <c r="AW638" s="330"/>
      <c r="AX638" s="330"/>
      <c r="AY638" s="330"/>
      <c r="AZ638" s="331">
        <v>1</v>
      </c>
    </row>
    <row r="639" spans="1:52">
      <c r="A639" s="315"/>
      <c r="B639" s="315"/>
      <c r="C639" s="318" t="s">
        <v>244</v>
      </c>
      <c r="D639" s="329"/>
      <c r="E639" s="330"/>
      <c r="F639" s="330"/>
      <c r="G639" s="330"/>
      <c r="H639" s="330"/>
      <c r="I639" s="330"/>
      <c r="J639" s="330"/>
      <c r="K639" s="330"/>
      <c r="L639" s="330"/>
      <c r="M639" s="330"/>
      <c r="N639" s="330"/>
      <c r="O639" s="330"/>
      <c r="P639" s="330"/>
      <c r="Q639" s="330"/>
      <c r="R639" s="330"/>
      <c r="S639" s="330"/>
      <c r="T639" s="330"/>
      <c r="U639" s="330"/>
      <c r="V639" s="330"/>
      <c r="W639" s="330"/>
      <c r="X639" s="330"/>
      <c r="Y639" s="330"/>
      <c r="Z639" s="330"/>
      <c r="AA639" s="330"/>
      <c r="AB639" s="330"/>
      <c r="AC639" s="330"/>
      <c r="AD639" s="330">
        <v>1</v>
      </c>
      <c r="AE639" s="330">
        <v>1</v>
      </c>
      <c r="AF639" s="330">
        <v>1</v>
      </c>
      <c r="AG639" s="330"/>
      <c r="AH639" s="330"/>
      <c r="AI639" s="330"/>
      <c r="AJ639" s="330"/>
      <c r="AK639" s="330"/>
      <c r="AL639" s="330"/>
      <c r="AM639" s="330"/>
      <c r="AN639" s="330"/>
      <c r="AO639" s="330"/>
      <c r="AP639" s="330"/>
      <c r="AQ639" s="330"/>
      <c r="AR639" s="330"/>
      <c r="AS639" s="330"/>
      <c r="AT639" s="330"/>
      <c r="AU639" s="330"/>
      <c r="AV639" s="330"/>
      <c r="AW639" s="330"/>
      <c r="AX639" s="330"/>
      <c r="AY639" s="330"/>
      <c r="AZ639" s="331">
        <v>3</v>
      </c>
    </row>
    <row r="640" spans="1:52">
      <c r="A640" s="315"/>
      <c r="B640" s="315"/>
      <c r="C640" s="318" t="s">
        <v>556</v>
      </c>
      <c r="D640" s="329"/>
      <c r="E640" s="330"/>
      <c r="F640" s="330"/>
      <c r="G640" s="330"/>
      <c r="H640" s="330"/>
      <c r="I640" s="330"/>
      <c r="J640" s="330"/>
      <c r="K640" s="330"/>
      <c r="L640" s="330"/>
      <c r="M640" s="330"/>
      <c r="N640" s="330"/>
      <c r="O640" s="330"/>
      <c r="P640" s="330"/>
      <c r="Q640" s="330"/>
      <c r="R640" s="330"/>
      <c r="S640" s="330"/>
      <c r="T640" s="330"/>
      <c r="U640" s="330"/>
      <c r="V640" s="330"/>
      <c r="W640" s="330"/>
      <c r="X640" s="330"/>
      <c r="Y640" s="330"/>
      <c r="Z640" s="330"/>
      <c r="AA640" s="330">
        <v>1</v>
      </c>
      <c r="AB640" s="330"/>
      <c r="AC640" s="330">
        <v>1</v>
      </c>
      <c r="AD640" s="330">
        <v>1</v>
      </c>
      <c r="AE640" s="330"/>
      <c r="AF640" s="330">
        <v>1</v>
      </c>
      <c r="AG640" s="330">
        <v>2</v>
      </c>
      <c r="AH640" s="330"/>
      <c r="AI640" s="330"/>
      <c r="AJ640" s="330"/>
      <c r="AK640" s="330"/>
      <c r="AL640" s="330"/>
      <c r="AM640" s="330"/>
      <c r="AN640" s="330"/>
      <c r="AO640" s="330"/>
      <c r="AP640" s="330"/>
      <c r="AQ640" s="330"/>
      <c r="AR640" s="330"/>
      <c r="AS640" s="330"/>
      <c r="AT640" s="330"/>
      <c r="AU640" s="330"/>
      <c r="AV640" s="330"/>
      <c r="AW640" s="330"/>
      <c r="AX640" s="330"/>
      <c r="AY640" s="330"/>
      <c r="AZ640" s="331">
        <v>6</v>
      </c>
    </row>
    <row r="641" spans="1:52">
      <c r="A641" s="315"/>
      <c r="B641" s="315"/>
      <c r="C641" s="318" t="s">
        <v>532</v>
      </c>
      <c r="D641" s="329"/>
      <c r="E641" s="330"/>
      <c r="F641" s="330"/>
      <c r="G641" s="330"/>
      <c r="H641" s="330"/>
      <c r="I641" s="330"/>
      <c r="J641" s="330"/>
      <c r="K641" s="330"/>
      <c r="L641" s="330"/>
      <c r="M641" s="330"/>
      <c r="N641" s="330"/>
      <c r="O641" s="330"/>
      <c r="P641" s="330"/>
      <c r="Q641" s="330"/>
      <c r="R641" s="330"/>
      <c r="S641" s="330"/>
      <c r="T641" s="330"/>
      <c r="U641" s="330"/>
      <c r="V641" s="330"/>
      <c r="W641" s="330"/>
      <c r="X641" s="330"/>
      <c r="Y641" s="330"/>
      <c r="Z641" s="330"/>
      <c r="AA641" s="330">
        <v>4</v>
      </c>
      <c r="AB641" s="330">
        <v>1</v>
      </c>
      <c r="AC641" s="330"/>
      <c r="AD641" s="330"/>
      <c r="AE641" s="330"/>
      <c r="AF641" s="330"/>
      <c r="AG641" s="330"/>
      <c r="AH641" s="330"/>
      <c r="AI641" s="330"/>
      <c r="AJ641" s="330"/>
      <c r="AK641" s="330"/>
      <c r="AL641" s="330"/>
      <c r="AM641" s="330"/>
      <c r="AN641" s="330"/>
      <c r="AO641" s="330"/>
      <c r="AP641" s="330"/>
      <c r="AQ641" s="330"/>
      <c r="AR641" s="330"/>
      <c r="AS641" s="330"/>
      <c r="AT641" s="330"/>
      <c r="AU641" s="330"/>
      <c r="AV641" s="330"/>
      <c r="AW641" s="330"/>
      <c r="AX641" s="330"/>
      <c r="AY641" s="330"/>
      <c r="AZ641" s="331">
        <v>5</v>
      </c>
    </row>
    <row r="642" spans="1:52">
      <c r="A642" s="315"/>
      <c r="B642" s="315"/>
      <c r="C642" s="318" t="s">
        <v>555</v>
      </c>
      <c r="D642" s="329"/>
      <c r="E642" s="330"/>
      <c r="F642" s="330"/>
      <c r="G642" s="330"/>
      <c r="H642" s="330"/>
      <c r="I642" s="330"/>
      <c r="J642" s="330"/>
      <c r="K642" s="330"/>
      <c r="L642" s="330"/>
      <c r="M642" s="330"/>
      <c r="N642" s="330"/>
      <c r="O642" s="330"/>
      <c r="P642" s="330"/>
      <c r="Q642" s="330"/>
      <c r="R642" s="330"/>
      <c r="S642" s="330"/>
      <c r="T642" s="330"/>
      <c r="U642" s="330"/>
      <c r="V642" s="330"/>
      <c r="W642" s="330"/>
      <c r="X642" s="330"/>
      <c r="Y642" s="330"/>
      <c r="Z642" s="330">
        <v>1</v>
      </c>
      <c r="AA642" s="330">
        <v>1</v>
      </c>
      <c r="AB642" s="330"/>
      <c r="AC642" s="330">
        <v>2</v>
      </c>
      <c r="AD642" s="330"/>
      <c r="AE642" s="330"/>
      <c r="AF642" s="330"/>
      <c r="AG642" s="330"/>
      <c r="AH642" s="330"/>
      <c r="AI642" s="330"/>
      <c r="AJ642" s="330"/>
      <c r="AK642" s="330"/>
      <c r="AL642" s="330"/>
      <c r="AM642" s="330"/>
      <c r="AN642" s="330"/>
      <c r="AO642" s="330"/>
      <c r="AP642" s="330"/>
      <c r="AQ642" s="330"/>
      <c r="AR642" s="330"/>
      <c r="AS642" s="330"/>
      <c r="AT642" s="330"/>
      <c r="AU642" s="330"/>
      <c r="AV642" s="330"/>
      <c r="AW642" s="330"/>
      <c r="AX642" s="330"/>
      <c r="AY642" s="330"/>
      <c r="AZ642" s="331">
        <v>4</v>
      </c>
    </row>
    <row r="643" spans="1:52">
      <c r="A643" s="315"/>
      <c r="B643" s="319" t="s">
        <v>926</v>
      </c>
      <c r="C643" s="320"/>
      <c r="D643" s="332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33"/>
      <c r="P643" s="333"/>
      <c r="Q643" s="333"/>
      <c r="R643" s="333"/>
      <c r="S643" s="333"/>
      <c r="T643" s="333"/>
      <c r="U643" s="333"/>
      <c r="V643" s="333"/>
      <c r="W643" s="333"/>
      <c r="X643" s="333"/>
      <c r="Y643" s="333"/>
      <c r="Z643" s="333">
        <v>1</v>
      </c>
      <c r="AA643" s="333">
        <v>6</v>
      </c>
      <c r="AB643" s="333">
        <v>1</v>
      </c>
      <c r="AC643" s="333">
        <v>3</v>
      </c>
      <c r="AD643" s="333">
        <v>2</v>
      </c>
      <c r="AE643" s="333">
        <v>1</v>
      </c>
      <c r="AF643" s="333">
        <v>2</v>
      </c>
      <c r="AG643" s="333">
        <v>2</v>
      </c>
      <c r="AH643" s="333">
        <v>1</v>
      </c>
      <c r="AI643" s="333"/>
      <c r="AJ643" s="333">
        <v>1</v>
      </c>
      <c r="AK643" s="333"/>
      <c r="AL643" s="333"/>
      <c r="AM643" s="333"/>
      <c r="AN643" s="333"/>
      <c r="AO643" s="333"/>
      <c r="AP643" s="333"/>
      <c r="AQ643" s="333"/>
      <c r="AR643" s="333"/>
      <c r="AS643" s="333"/>
      <c r="AT643" s="333"/>
      <c r="AU643" s="333"/>
      <c r="AV643" s="333"/>
      <c r="AW643" s="333"/>
      <c r="AX643" s="333"/>
      <c r="AY643" s="333"/>
      <c r="AZ643" s="334">
        <v>20</v>
      </c>
    </row>
    <row r="644" spans="1:52">
      <c r="A644" s="315"/>
      <c r="B644" s="305" t="s">
        <v>274</v>
      </c>
      <c r="C644" s="305" t="s">
        <v>224</v>
      </c>
      <c r="D644" s="326"/>
      <c r="E644" s="327"/>
      <c r="F644" s="327"/>
      <c r="G644" s="327"/>
      <c r="H644" s="327"/>
      <c r="I644" s="327"/>
      <c r="J644" s="327"/>
      <c r="K644" s="327"/>
      <c r="L644" s="327"/>
      <c r="M644" s="327"/>
      <c r="N644" s="327"/>
      <c r="O644" s="327"/>
      <c r="P644" s="327"/>
      <c r="Q644" s="327"/>
      <c r="R644" s="327"/>
      <c r="S644" s="327"/>
      <c r="T644" s="327"/>
      <c r="U644" s="327"/>
      <c r="V644" s="327"/>
      <c r="W644" s="327"/>
      <c r="X644" s="327"/>
      <c r="Y644" s="327"/>
      <c r="Z644" s="327"/>
      <c r="AA644" s="327"/>
      <c r="AB644" s="327"/>
      <c r="AC644" s="327"/>
      <c r="AD644" s="327"/>
      <c r="AE644" s="327"/>
      <c r="AF644" s="327">
        <v>1</v>
      </c>
      <c r="AG644" s="327"/>
      <c r="AH644" s="327"/>
      <c r="AI644" s="327"/>
      <c r="AJ644" s="327"/>
      <c r="AK644" s="327"/>
      <c r="AL644" s="327"/>
      <c r="AM644" s="327"/>
      <c r="AN644" s="327"/>
      <c r="AO644" s="327"/>
      <c r="AP644" s="327"/>
      <c r="AQ644" s="327"/>
      <c r="AR644" s="327"/>
      <c r="AS644" s="327"/>
      <c r="AT644" s="327"/>
      <c r="AU644" s="327"/>
      <c r="AV644" s="327"/>
      <c r="AW644" s="327"/>
      <c r="AX644" s="327"/>
      <c r="AY644" s="327"/>
      <c r="AZ644" s="328">
        <v>1</v>
      </c>
    </row>
    <row r="645" spans="1:52">
      <c r="A645" s="315"/>
      <c r="B645" s="315"/>
      <c r="C645" s="318" t="s">
        <v>558</v>
      </c>
      <c r="D645" s="329"/>
      <c r="E645" s="330"/>
      <c r="F645" s="330"/>
      <c r="G645" s="330"/>
      <c r="H645" s="330"/>
      <c r="I645" s="330"/>
      <c r="J645" s="330"/>
      <c r="K645" s="330"/>
      <c r="L645" s="330"/>
      <c r="M645" s="330"/>
      <c r="N645" s="330"/>
      <c r="O645" s="330"/>
      <c r="P645" s="330"/>
      <c r="Q645" s="330"/>
      <c r="R645" s="330"/>
      <c r="S645" s="330"/>
      <c r="T645" s="330"/>
      <c r="U645" s="330"/>
      <c r="V645" s="330"/>
      <c r="W645" s="330"/>
      <c r="X645" s="330"/>
      <c r="Y645" s="330"/>
      <c r="Z645" s="330"/>
      <c r="AA645" s="330"/>
      <c r="AB645" s="330"/>
      <c r="AC645" s="330"/>
      <c r="AD645" s="330">
        <v>1</v>
      </c>
      <c r="AE645" s="330"/>
      <c r="AF645" s="330"/>
      <c r="AG645" s="330"/>
      <c r="AH645" s="330"/>
      <c r="AI645" s="330"/>
      <c r="AJ645" s="330"/>
      <c r="AK645" s="330"/>
      <c r="AL645" s="330">
        <v>1</v>
      </c>
      <c r="AM645" s="330"/>
      <c r="AN645" s="330"/>
      <c r="AO645" s="330"/>
      <c r="AP645" s="330"/>
      <c r="AQ645" s="330"/>
      <c r="AR645" s="330"/>
      <c r="AS645" s="330"/>
      <c r="AT645" s="330"/>
      <c r="AU645" s="330"/>
      <c r="AV645" s="330"/>
      <c r="AW645" s="330"/>
      <c r="AX645" s="330"/>
      <c r="AY645" s="330"/>
      <c r="AZ645" s="331">
        <v>2</v>
      </c>
    </row>
    <row r="646" spans="1:52">
      <c r="A646" s="315"/>
      <c r="B646" s="315"/>
      <c r="C646" s="318" t="s">
        <v>612</v>
      </c>
      <c r="D646" s="329"/>
      <c r="E646" s="330"/>
      <c r="F646" s="330"/>
      <c r="G646" s="330"/>
      <c r="H646" s="330"/>
      <c r="I646" s="330"/>
      <c r="J646" s="330"/>
      <c r="K646" s="330"/>
      <c r="L646" s="330"/>
      <c r="M646" s="330"/>
      <c r="N646" s="330"/>
      <c r="O646" s="330"/>
      <c r="P646" s="330"/>
      <c r="Q646" s="330"/>
      <c r="R646" s="330"/>
      <c r="S646" s="330"/>
      <c r="T646" s="330"/>
      <c r="U646" s="330"/>
      <c r="V646" s="330"/>
      <c r="W646" s="330"/>
      <c r="X646" s="330"/>
      <c r="Y646" s="330"/>
      <c r="Z646" s="330"/>
      <c r="AA646" s="330"/>
      <c r="AB646" s="330"/>
      <c r="AC646" s="330"/>
      <c r="AD646" s="330"/>
      <c r="AE646" s="330"/>
      <c r="AF646" s="330"/>
      <c r="AG646" s="330"/>
      <c r="AH646" s="330"/>
      <c r="AI646" s="330"/>
      <c r="AJ646" s="330"/>
      <c r="AK646" s="330"/>
      <c r="AL646" s="330">
        <v>1</v>
      </c>
      <c r="AM646" s="330"/>
      <c r="AN646" s="330">
        <v>1</v>
      </c>
      <c r="AO646" s="330"/>
      <c r="AP646" s="330"/>
      <c r="AQ646" s="330"/>
      <c r="AR646" s="330"/>
      <c r="AS646" s="330"/>
      <c r="AT646" s="330"/>
      <c r="AU646" s="330"/>
      <c r="AV646" s="330"/>
      <c r="AW646" s="330"/>
      <c r="AX646" s="330"/>
      <c r="AY646" s="330"/>
      <c r="AZ646" s="331">
        <v>2</v>
      </c>
    </row>
    <row r="647" spans="1:52">
      <c r="A647" s="315"/>
      <c r="B647" s="315"/>
      <c r="C647" s="318" t="s">
        <v>404</v>
      </c>
      <c r="D647" s="329"/>
      <c r="E647" s="330"/>
      <c r="F647" s="330"/>
      <c r="G647" s="330"/>
      <c r="H647" s="330"/>
      <c r="I647" s="330"/>
      <c r="J647" s="330"/>
      <c r="K647" s="330"/>
      <c r="L647" s="330"/>
      <c r="M647" s="330"/>
      <c r="N647" s="330"/>
      <c r="O647" s="330"/>
      <c r="P647" s="330"/>
      <c r="Q647" s="330"/>
      <c r="R647" s="330"/>
      <c r="S647" s="330"/>
      <c r="T647" s="330"/>
      <c r="U647" s="330"/>
      <c r="V647" s="330"/>
      <c r="W647" s="330"/>
      <c r="X647" s="330"/>
      <c r="Y647" s="330"/>
      <c r="Z647" s="330"/>
      <c r="AA647" s="330"/>
      <c r="AB647" s="330"/>
      <c r="AC647" s="330"/>
      <c r="AD647" s="330"/>
      <c r="AE647" s="330"/>
      <c r="AF647" s="330"/>
      <c r="AG647" s="330"/>
      <c r="AH647" s="330">
        <v>1</v>
      </c>
      <c r="AI647" s="330">
        <v>2</v>
      </c>
      <c r="AJ647" s="330">
        <v>1</v>
      </c>
      <c r="AK647" s="330"/>
      <c r="AL647" s="330"/>
      <c r="AM647" s="330">
        <v>3</v>
      </c>
      <c r="AN647" s="330">
        <v>1</v>
      </c>
      <c r="AO647" s="330"/>
      <c r="AP647" s="330"/>
      <c r="AQ647" s="330">
        <v>1</v>
      </c>
      <c r="AR647" s="330"/>
      <c r="AS647" s="330"/>
      <c r="AT647" s="330"/>
      <c r="AU647" s="330"/>
      <c r="AV647" s="330"/>
      <c r="AW647" s="330"/>
      <c r="AX647" s="330"/>
      <c r="AY647" s="330"/>
      <c r="AZ647" s="331">
        <v>9</v>
      </c>
    </row>
    <row r="648" spans="1:52">
      <c r="A648" s="315"/>
      <c r="B648" s="315"/>
      <c r="C648" s="318" t="s">
        <v>669</v>
      </c>
      <c r="D648" s="329"/>
      <c r="E648" s="330"/>
      <c r="F648" s="330"/>
      <c r="G648" s="330"/>
      <c r="H648" s="330"/>
      <c r="I648" s="330"/>
      <c r="J648" s="330"/>
      <c r="K648" s="330"/>
      <c r="L648" s="330"/>
      <c r="M648" s="330"/>
      <c r="N648" s="330"/>
      <c r="O648" s="330"/>
      <c r="P648" s="330"/>
      <c r="Q648" s="330"/>
      <c r="R648" s="330"/>
      <c r="S648" s="330"/>
      <c r="T648" s="330"/>
      <c r="U648" s="330"/>
      <c r="V648" s="330"/>
      <c r="W648" s="330"/>
      <c r="X648" s="330"/>
      <c r="Y648" s="330"/>
      <c r="Z648" s="330"/>
      <c r="AA648" s="330"/>
      <c r="AB648" s="330"/>
      <c r="AC648" s="330"/>
      <c r="AD648" s="330"/>
      <c r="AE648" s="330"/>
      <c r="AF648" s="330"/>
      <c r="AG648" s="330">
        <v>1</v>
      </c>
      <c r="AH648" s="330"/>
      <c r="AI648" s="330">
        <v>1</v>
      </c>
      <c r="AJ648" s="330"/>
      <c r="AK648" s="330"/>
      <c r="AL648" s="330"/>
      <c r="AM648" s="330">
        <v>1</v>
      </c>
      <c r="AN648" s="330"/>
      <c r="AO648" s="330"/>
      <c r="AP648" s="330"/>
      <c r="AQ648" s="330"/>
      <c r="AR648" s="330"/>
      <c r="AS648" s="330"/>
      <c r="AT648" s="330"/>
      <c r="AU648" s="330"/>
      <c r="AV648" s="330"/>
      <c r="AW648" s="330"/>
      <c r="AX648" s="330"/>
      <c r="AY648" s="330"/>
      <c r="AZ648" s="331">
        <v>3</v>
      </c>
    </row>
    <row r="649" spans="1:52">
      <c r="A649" s="315"/>
      <c r="B649" s="315"/>
      <c r="C649" s="318" t="s">
        <v>389</v>
      </c>
      <c r="D649" s="329"/>
      <c r="E649" s="330"/>
      <c r="F649" s="330"/>
      <c r="G649" s="330"/>
      <c r="H649" s="330"/>
      <c r="I649" s="330"/>
      <c r="J649" s="330"/>
      <c r="K649" s="330"/>
      <c r="L649" s="330"/>
      <c r="M649" s="330"/>
      <c r="N649" s="330"/>
      <c r="O649" s="330"/>
      <c r="P649" s="330"/>
      <c r="Q649" s="330"/>
      <c r="R649" s="330"/>
      <c r="S649" s="330"/>
      <c r="T649" s="330"/>
      <c r="U649" s="330"/>
      <c r="V649" s="330"/>
      <c r="W649" s="330"/>
      <c r="X649" s="330"/>
      <c r="Y649" s="330"/>
      <c r="Z649" s="330"/>
      <c r="AA649" s="330"/>
      <c r="AB649" s="330"/>
      <c r="AC649" s="330"/>
      <c r="AD649" s="330"/>
      <c r="AE649" s="330"/>
      <c r="AF649" s="330"/>
      <c r="AG649" s="330"/>
      <c r="AH649" s="330"/>
      <c r="AI649" s="330"/>
      <c r="AJ649" s="330"/>
      <c r="AK649" s="330">
        <v>1</v>
      </c>
      <c r="AL649" s="330">
        <v>1</v>
      </c>
      <c r="AM649" s="330"/>
      <c r="AN649" s="330"/>
      <c r="AO649" s="330"/>
      <c r="AP649" s="330"/>
      <c r="AQ649" s="330"/>
      <c r="AR649" s="330"/>
      <c r="AS649" s="330"/>
      <c r="AT649" s="330"/>
      <c r="AU649" s="330"/>
      <c r="AV649" s="330"/>
      <c r="AW649" s="330"/>
      <c r="AX649" s="330"/>
      <c r="AY649" s="330"/>
      <c r="AZ649" s="331">
        <v>2</v>
      </c>
    </row>
    <row r="650" spans="1:52">
      <c r="A650" s="315"/>
      <c r="B650" s="319" t="s">
        <v>897</v>
      </c>
      <c r="C650" s="320"/>
      <c r="D650" s="332"/>
      <c r="E650" s="333"/>
      <c r="F650" s="333"/>
      <c r="G650" s="333"/>
      <c r="H650" s="333"/>
      <c r="I650" s="333"/>
      <c r="J650" s="333"/>
      <c r="K650" s="333"/>
      <c r="L650" s="333"/>
      <c r="M650" s="333"/>
      <c r="N650" s="333"/>
      <c r="O650" s="333"/>
      <c r="P650" s="333"/>
      <c r="Q650" s="333"/>
      <c r="R650" s="333"/>
      <c r="S650" s="333"/>
      <c r="T650" s="333"/>
      <c r="U650" s="333"/>
      <c r="V650" s="333"/>
      <c r="W650" s="333"/>
      <c r="X650" s="333"/>
      <c r="Y650" s="333"/>
      <c r="Z650" s="333"/>
      <c r="AA650" s="333"/>
      <c r="AB650" s="333"/>
      <c r="AC650" s="333"/>
      <c r="AD650" s="333">
        <v>1</v>
      </c>
      <c r="AE650" s="333"/>
      <c r="AF650" s="333">
        <v>1</v>
      </c>
      <c r="AG650" s="333">
        <v>1</v>
      </c>
      <c r="AH650" s="333">
        <v>1</v>
      </c>
      <c r="AI650" s="333">
        <v>3</v>
      </c>
      <c r="AJ650" s="333">
        <v>1</v>
      </c>
      <c r="AK650" s="333">
        <v>1</v>
      </c>
      <c r="AL650" s="333">
        <v>3</v>
      </c>
      <c r="AM650" s="333">
        <v>4</v>
      </c>
      <c r="AN650" s="333">
        <v>2</v>
      </c>
      <c r="AO650" s="333"/>
      <c r="AP650" s="333"/>
      <c r="AQ650" s="333">
        <v>1</v>
      </c>
      <c r="AR650" s="333"/>
      <c r="AS650" s="333"/>
      <c r="AT650" s="333"/>
      <c r="AU650" s="333"/>
      <c r="AV650" s="333"/>
      <c r="AW650" s="333"/>
      <c r="AX650" s="333"/>
      <c r="AY650" s="333"/>
      <c r="AZ650" s="334">
        <v>19</v>
      </c>
    </row>
    <row r="651" spans="1:52">
      <c r="A651" s="315"/>
      <c r="B651" s="305" t="s">
        <v>151</v>
      </c>
      <c r="C651" s="305" t="s">
        <v>151</v>
      </c>
      <c r="D651" s="326"/>
      <c r="E651" s="327"/>
      <c r="F651" s="327"/>
      <c r="G651" s="327"/>
      <c r="H651" s="327"/>
      <c r="I651" s="327"/>
      <c r="J651" s="327"/>
      <c r="K651" s="327"/>
      <c r="L651" s="327"/>
      <c r="M651" s="327"/>
      <c r="N651" s="327"/>
      <c r="O651" s="327"/>
      <c r="P651" s="327"/>
      <c r="Q651" s="327"/>
      <c r="R651" s="327"/>
      <c r="S651" s="327"/>
      <c r="T651" s="327"/>
      <c r="U651" s="327"/>
      <c r="V651" s="327"/>
      <c r="W651" s="327"/>
      <c r="X651" s="327"/>
      <c r="Y651" s="327"/>
      <c r="Z651" s="327"/>
      <c r="AA651" s="327"/>
      <c r="AB651" s="327"/>
      <c r="AC651" s="327"/>
      <c r="AD651" s="327">
        <v>2</v>
      </c>
      <c r="AE651" s="327">
        <v>1</v>
      </c>
      <c r="AF651" s="327">
        <v>2</v>
      </c>
      <c r="AG651" s="327"/>
      <c r="AH651" s="327">
        <v>1</v>
      </c>
      <c r="AI651" s="327">
        <v>1</v>
      </c>
      <c r="AJ651" s="327">
        <v>2</v>
      </c>
      <c r="AK651" s="327"/>
      <c r="AL651" s="327">
        <v>1</v>
      </c>
      <c r="AM651" s="327">
        <v>1</v>
      </c>
      <c r="AN651" s="327"/>
      <c r="AO651" s="327"/>
      <c r="AP651" s="327"/>
      <c r="AQ651" s="327"/>
      <c r="AR651" s="327"/>
      <c r="AS651" s="327"/>
      <c r="AT651" s="327"/>
      <c r="AU651" s="327"/>
      <c r="AV651" s="327"/>
      <c r="AW651" s="327"/>
      <c r="AX651" s="327"/>
      <c r="AY651" s="327"/>
      <c r="AZ651" s="328">
        <v>11</v>
      </c>
    </row>
    <row r="652" spans="1:52">
      <c r="A652" s="315"/>
      <c r="B652" s="315"/>
      <c r="C652" s="318" t="s">
        <v>362</v>
      </c>
      <c r="D652" s="329"/>
      <c r="E652" s="330"/>
      <c r="F652" s="330">
        <v>1</v>
      </c>
      <c r="G652" s="330"/>
      <c r="H652" s="330"/>
      <c r="I652" s="330"/>
      <c r="J652" s="330"/>
      <c r="K652" s="330"/>
      <c r="L652" s="330"/>
      <c r="M652" s="330"/>
      <c r="N652" s="330">
        <v>1</v>
      </c>
      <c r="O652" s="330"/>
      <c r="P652" s="330"/>
      <c r="Q652" s="330"/>
      <c r="R652" s="330"/>
      <c r="S652" s="330"/>
      <c r="T652" s="330">
        <v>1</v>
      </c>
      <c r="U652" s="330"/>
      <c r="V652" s="330"/>
      <c r="W652" s="330"/>
      <c r="X652" s="330"/>
      <c r="Y652" s="330"/>
      <c r="Z652" s="330"/>
      <c r="AA652" s="330"/>
      <c r="AB652" s="330"/>
      <c r="AC652" s="330"/>
      <c r="AD652" s="330"/>
      <c r="AE652" s="330"/>
      <c r="AF652" s="330"/>
      <c r="AG652" s="330"/>
      <c r="AH652" s="330"/>
      <c r="AI652" s="330"/>
      <c r="AJ652" s="330"/>
      <c r="AK652" s="330"/>
      <c r="AL652" s="330"/>
      <c r="AM652" s="330"/>
      <c r="AN652" s="330"/>
      <c r="AO652" s="330"/>
      <c r="AP652" s="330"/>
      <c r="AQ652" s="330"/>
      <c r="AR652" s="330"/>
      <c r="AS652" s="330"/>
      <c r="AT652" s="330"/>
      <c r="AU652" s="330"/>
      <c r="AV652" s="330"/>
      <c r="AW652" s="330"/>
      <c r="AX652" s="330"/>
      <c r="AY652" s="330"/>
      <c r="AZ652" s="331">
        <v>3</v>
      </c>
    </row>
    <row r="653" spans="1:52">
      <c r="A653" s="315"/>
      <c r="B653" s="315"/>
      <c r="C653" s="318" t="s">
        <v>541</v>
      </c>
      <c r="D653" s="329"/>
      <c r="E653" s="330"/>
      <c r="F653" s="330"/>
      <c r="G653" s="330"/>
      <c r="H653" s="330"/>
      <c r="I653" s="330"/>
      <c r="J653" s="330"/>
      <c r="K653" s="330"/>
      <c r="L653" s="330"/>
      <c r="M653" s="330"/>
      <c r="N653" s="330"/>
      <c r="O653" s="330"/>
      <c r="P653" s="330"/>
      <c r="Q653" s="330"/>
      <c r="R653" s="330"/>
      <c r="S653" s="330"/>
      <c r="T653" s="330"/>
      <c r="U653" s="330"/>
      <c r="V653" s="330"/>
      <c r="W653" s="330"/>
      <c r="X653" s="330"/>
      <c r="Y653" s="330"/>
      <c r="Z653" s="330"/>
      <c r="AA653" s="330">
        <v>1</v>
      </c>
      <c r="AB653" s="330"/>
      <c r="AC653" s="330"/>
      <c r="AD653" s="330"/>
      <c r="AE653" s="330"/>
      <c r="AF653" s="330"/>
      <c r="AG653" s="330"/>
      <c r="AH653" s="330"/>
      <c r="AI653" s="330"/>
      <c r="AJ653" s="330"/>
      <c r="AK653" s="330"/>
      <c r="AL653" s="330"/>
      <c r="AM653" s="330"/>
      <c r="AN653" s="330"/>
      <c r="AO653" s="330"/>
      <c r="AP653" s="330"/>
      <c r="AQ653" s="330"/>
      <c r="AR653" s="330"/>
      <c r="AS653" s="330"/>
      <c r="AT653" s="330"/>
      <c r="AU653" s="330"/>
      <c r="AV653" s="330"/>
      <c r="AW653" s="330"/>
      <c r="AX653" s="330"/>
      <c r="AY653" s="330"/>
      <c r="AZ653" s="331">
        <v>1</v>
      </c>
    </row>
    <row r="654" spans="1:52">
      <c r="A654" s="315"/>
      <c r="B654" s="319" t="s">
        <v>927</v>
      </c>
      <c r="C654" s="320"/>
      <c r="D654" s="332"/>
      <c r="E654" s="333"/>
      <c r="F654" s="333">
        <v>1</v>
      </c>
      <c r="G654" s="333"/>
      <c r="H654" s="333"/>
      <c r="I654" s="333"/>
      <c r="J654" s="333"/>
      <c r="K654" s="333"/>
      <c r="L654" s="333"/>
      <c r="M654" s="333"/>
      <c r="N654" s="333">
        <v>1</v>
      </c>
      <c r="O654" s="333"/>
      <c r="P654" s="333"/>
      <c r="Q654" s="333"/>
      <c r="R654" s="333"/>
      <c r="S654" s="333"/>
      <c r="T654" s="333">
        <v>1</v>
      </c>
      <c r="U654" s="333"/>
      <c r="V654" s="333"/>
      <c r="W654" s="333"/>
      <c r="X654" s="333"/>
      <c r="Y654" s="333"/>
      <c r="Z654" s="333"/>
      <c r="AA654" s="333">
        <v>1</v>
      </c>
      <c r="AB654" s="333"/>
      <c r="AC654" s="333"/>
      <c r="AD654" s="333">
        <v>2</v>
      </c>
      <c r="AE654" s="333">
        <v>1</v>
      </c>
      <c r="AF654" s="333">
        <v>2</v>
      </c>
      <c r="AG654" s="333"/>
      <c r="AH654" s="333">
        <v>1</v>
      </c>
      <c r="AI654" s="333">
        <v>1</v>
      </c>
      <c r="AJ654" s="333">
        <v>2</v>
      </c>
      <c r="AK654" s="333"/>
      <c r="AL654" s="333">
        <v>1</v>
      </c>
      <c r="AM654" s="333">
        <v>1</v>
      </c>
      <c r="AN654" s="333"/>
      <c r="AO654" s="333"/>
      <c r="AP654" s="333"/>
      <c r="AQ654" s="333"/>
      <c r="AR654" s="333"/>
      <c r="AS654" s="333"/>
      <c r="AT654" s="333"/>
      <c r="AU654" s="333"/>
      <c r="AV654" s="333"/>
      <c r="AW654" s="333"/>
      <c r="AX654" s="333"/>
      <c r="AY654" s="333"/>
      <c r="AZ654" s="334">
        <v>15</v>
      </c>
    </row>
    <row r="655" spans="1:52">
      <c r="A655" s="315"/>
      <c r="B655" s="305" t="s">
        <v>172</v>
      </c>
      <c r="C655" s="305" t="s">
        <v>726</v>
      </c>
      <c r="D655" s="326"/>
      <c r="E655" s="327"/>
      <c r="F655" s="327"/>
      <c r="G655" s="327"/>
      <c r="H655" s="327"/>
      <c r="I655" s="327"/>
      <c r="J655" s="327"/>
      <c r="K655" s="327"/>
      <c r="L655" s="327"/>
      <c r="M655" s="327"/>
      <c r="N655" s="327"/>
      <c r="O655" s="327"/>
      <c r="P655" s="327"/>
      <c r="Q655" s="327"/>
      <c r="R655" s="327"/>
      <c r="S655" s="327"/>
      <c r="T655" s="327"/>
      <c r="U655" s="327"/>
      <c r="V655" s="327"/>
      <c r="W655" s="327"/>
      <c r="X655" s="327"/>
      <c r="Y655" s="327"/>
      <c r="Z655" s="327"/>
      <c r="AA655" s="327"/>
      <c r="AB655" s="327"/>
      <c r="AC655" s="327"/>
      <c r="AD655" s="327"/>
      <c r="AE655" s="327"/>
      <c r="AF655" s="327"/>
      <c r="AG655" s="327"/>
      <c r="AH655" s="327"/>
      <c r="AI655" s="327"/>
      <c r="AJ655" s="327"/>
      <c r="AK655" s="327"/>
      <c r="AL655" s="327">
        <v>1</v>
      </c>
      <c r="AM655" s="327"/>
      <c r="AN655" s="327">
        <v>1</v>
      </c>
      <c r="AO655" s="327">
        <v>1</v>
      </c>
      <c r="AP655" s="327"/>
      <c r="AQ655" s="327"/>
      <c r="AR655" s="327"/>
      <c r="AS655" s="327"/>
      <c r="AT655" s="327"/>
      <c r="AU655" s="327"/>
      <c r="AV655" s="327"/>
      <c r="AW655" s="327"/>
      <c r="AX655" s="327"/>
      <c r="AY655" s="327"/>
      <c r="AZ655" s="328">
        <v>3</v>
      </c>
    </row>
    <row r="656" spans="1:52">
      <c r="A656" s="315"/>
      <c r="B656" s="315"/>
      <c r="C656" s="318" t="s">
        <v>356</v>
      </c>
      <c r="D656" s="329">
        <v>1</v>
      </c>
      <c r="E656" s="330"/>
      <c r="F656" s="330"/>
      <c r="G656" s="330"/>
      <c r="H656" s="330"/>
      <c r="I656" s="330"/>
      <c r="J656" s="330"/>
      <c r="K656" s="330"/>
      <c r="L656" s="330"/>
      <c r="M656" s="330"/>
      <c r="N656" s="330"/>
      <c r="O656" s="330"/>
      <c r="P656" s="330"/>
      <c r="Q656" s="330"/>
      <c r="R656" s="330"/>
      <c r="S656" s="330"/>
      <c r="T656" s="330"/>
      <c r="U656" s="330"/>
      <c r="V656" s="330"/>
      <c r="W656" s="330"/>
      <c r="X656" s="330"/>
      <c r="Y656" s="330"/>
      <c r="Z656" s="330"/>
      <c r="AA656" s="330"/>
      <c r="AB656" s="330"/>
      <c r="AC656" s="330"/>
      <c r="AD656" s="330"/>
      <c r="AE656" s="330"/>
      <c r="AF656" s="330"/>
      <c r="AG656" s="330"/>
      <c r="AH656" s="330"/>
      <c r="AI656" s="330"/>
      <c r="AJ656" s="330">
        <v>1</v>
      </c>
      <c r="AK656" s="330"/>
      <c r="AL656" s="330"/>
      <c r="AM656" s="330"/>
      <c r="AN656" s="330"/>
      <c r="AO656" s="330"/>
      <c r="AP656" s="330"/>
      <c r="AQ656" s="330"/>
      <c r="AR656" s="330"/>
      <c r="AS656" s="330"/>
      <c r="AT656" s="330"/>
      <c r="AU656" s="330"/>
      <c r="AV656" s="330"/>
      <c r="AW656" s="330"/>
      <c r="AX656" s="330"/>
      <c r="AY656" s="330"/>
      <c r="AZ656" s="331">
        <v>2</v>
      </c>
    </row>
    <row r="657" spans="1:52">
      <c r="A657" s="315"/>
      <c r="B657" s="315"/>
      <c r="C657" s="318" t="s">
        <v>557</v>
      </c>
      <c r="D657" s="329"/>
      <c r="E657" s="330"/>
      <c r="F657" s="330"/>
      <c r="G657" s="330"/>
      <c r="H657" s="330"/>
      <c r="I657" s="330"/>
      <c r="J657" s="330"/>
      <c r="K657" s="330"/>
      <c r="L657" s="330"/>
      <c r="M657" s="330"/>
      <c r="N657" s="330"/>
      <c r="O657" s="330"/>
      <c r="P657" s="330"/>
      <c r="Q657" s="330"/>
      <c r="R657" s="330"/>
      <c r="S657" s="330"/>
      <c r="T657" s="330"/>
      <c r="U657" s="330"/>
      <c r="V657" s="330"/>
      <c r="W657" s="330"/>
      <c r="X657" s="330"/>
      <c r="Y657" s="330"/>
      <c r="Z657" s="330"/>
      <c r="AA657" s="330"/>
      <c r="AB657" s="330">
        <v>1</v>
      </c>
      <c r="AC657" s="330"/>
      <c r="AD657" s="330"/>
      <c r="AE657" s="330"/>
      <c r="AF657" s="330"/>
      <c r="AG657" s="330"/>
      <c r="AH657" s="330"/>
      <c r="AI657" s="330"/>
      <c r="AJ657" s="330"/>
      <c r="AK657" s="330"/>
      <c r="AL657" s="330"/>
      <c r="AM657" s="330"/>
      <c r="AN657" s="330"/>
      <c r="AO657" s="330"/>
      <c r="AP657" s="330"/>
      <c r="AQ657" s="330">
        <v>1</v>
      </c>
      <c r="AR657" s="330"/>
      <c r="AS657" s="330"/>
      <c r="AT657" s="330"/>
      <c r="AU657" s="330"/>
      <c r="AV657" s="330"/>
      <c r="AW657" s="330"/>
      <c r="AX657" s="330"/>
      <c r="AY657" s="330"/>
      <c r="AZ657" s="331">
        <v>2</v>
      </c>
    </row>
    <row r="658" spans="1:52">
      <c r="A658" s="315"/>
      <c r="B658" s="315"/>
      <c r="C658" s="318" t="s">
        <v>449</v>
      </c>
      <c r="D658" s="329"/>
      <c r="E658" s="330"/>
      <c r="F658" s="330"/>
      <c r="G658" s="330"/>
      <c r="H658" s="330"/>
      <c r="I658" s="330"/>
      <c r="J658" s="330"/>
      <c r="K658" s="330"/>
      <c r="L658" s="330"/>
      <c r="M658" s="330"/>
      <c r="N658" s="330"/>
      <c r="O658" s="330"/>
      <c r="P658" s="330"/>
      <c r="Q658" s="330"/>
      <c r="R658" s="330"/>
      <c r="S658" s="330">
        <v>1</v>
      </c>
      <c r="T658" s="330">
        <v>1</v>
      </c>
      <c r="U658" s="330">
        <v>2</v>
      </c>
      <c r="V658" s="330">
        <v>1</v>
      </c>
      <c r="W658" s="330"/>
      <c r="X658" s="330"/>
      <c r="Y658" s="330"/>
      <c r="Z658" s="330"/>
      <c r="AA658" s="330"/>
      <c r="AB658" s="330"/>
      <c r="AC658" s="330"/>
      <c r="AD658" s="330"/>
      <c r="AE658" s="330"/>
      <c r="AF658" s="330"/>
      <c r="AG658" s="330"/>
      <c r="AH658" s="330"/>
      <c r="AI658" s="330"/>
      <c r="AJ658" s="330"/>
      <c r="AK658" s="330"/>
      <c r="AL658" s="330"/>
      <c r="AM658" s="330"/>
      <c r="AN658" s="330"/>
      <c r="AO658" s="330"/>
      <c r="AP658" s="330"/>
      <c r="AQ658" s="330"/>
      <c r="AR658" s="330"/>
      <c r="AS658" s="330"/>
      <c r="AT658" s="330"/>
      <c r="AU658" s="330"/>
      <c r="AV658" s="330"/>
      <c r="AW658" s="330"/>
      <c r="AX658" s="330"/>
      <c r="AY658" s="330"/>
      <c r="AZ658" s="331">
        <v>5</v>
      </c>
    </row>
    <row r="659" spans="1:52">
      <c r="A659" s="315"/>
      <c r="B659" s="319" t="s">
        <v>928</v>
      </c>
      <c r="C659" s="320"/>
      <c r="D659" s="332">
        <v>1</v>
      </c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33"/>
      <c r="P659" s="333"/>
      <c r="Q659" s="333"/>
      <c r="R659" s="333"/>
      <c r="S659" s="333">
        <v>1</v>
      </c>
      <c r="T659" s="333">
        <v>1</v>
      </c>
      <c r="U659" s="333">
        <v>2</v>
      </c>
      <c r="V659" s="333">
        <v>1</v>
      </c>
      <c r="W659" s="333"/>
      <c r="X659" s="333"/>
      <c r="Y659" s="333"/>
      <c r="Z659" s="333"/>
      <c r="AA659" s="333"/>
      <c r="AB659" s="333">
        <v>1</v>
      </c>
      <c r="AC659" s="333"/>
      <c r="AD659" s="333"/>
      <c r="AE659" s="333"/>
      <c r="AF659" s="333"/>
      <c r="AG659" s="333"/>
      <c r="AH659" s="333"/>
      <c r="AI659" s="333"/>
      <c r="AJ659" s="333">
        <v>1</v>
      </c>
      <c r="AK659" s="333"/>
      <c r="AL659" s="333">
        <v>1</v>
      </c>
      <c r="AM659" s="333"/>
      <c r="AN659" s="333">
        <v>1</v>
      </c>
      <c r="AO659" s="333">
        <v>1</v>
      </c>
      <c r="AP659" s="333"/>
      <c r="AQ659" s="333">
        <v>1</v>
      </c>
      <c r="AR659" s="333"/>
      <c r="AS659" s="333"/>
      <c r="AT659" s="333"/>
      <c r="AU659" s="333"/>
      <c r="AV659" s="333"/>
      <c r="AW659" s="333"/>
      <c r="AX659" s="333"/>
      <c r="AY659" s="333"/>
      <c r="AZ659" s="334">
        <v>12</v>
      </c>
    </row>
    <row r="660" spans="1:52">
      <c r="A660" s="315"/>
      <c r="B660" s="305" t="s">
        <v>302</v>
      </c>
      <c r="C660" s="305" t="s">
        <v>611</v>
      </c>
      <c r="D660" s="326"/>
      <c r="E660" s="327"/>
      <c r="F660" s="327"/>
      <c r="G660" s="327"/>
      <c r="H660" s="327"/>
      <c r="I660" s="327"/>
      <c r="J660" s="327"/>
      <c r="K660" s="327"/>
      <c r="L660" s="327"/>
      <c r="M660" s="327"/>
      <c r="N660" s="327"/>
      <c r="O660" s="327"/>
      <c r="P660" s="327"/>
      <c r="Q660" s="327"/>
      <c r="R660" s="327"/>
      <c r="S660" s="327"/>
      <c r="T660" s="327"/>
      <c r="U660" s="327"/>
      <c r="V660" s="327"/>
      <c r="W660" s="327"/>
      <c r="X660" s="327"/>
      <c r="Y660" s="327"/>
      <c r="Z660" s="327"/>
      <c r="AA660" s="327"/>
      <c r="AB660" s="327"/>
      <c r="AC660" s="327"/>
      <c r="AD660" s="327"/>
      <c r="AE660" s="327">
        <v>1</v>
      </c>
      <c r="AF660" s="327"/>
      <c r="AG660" s="327"/>
      <c r="AH660" s="327"/>
      <c r="AI660" s="327"/>
      <c r="AJ660" s="327"/>
      <c r="AK660" s="327"/>
      <c r="AL660" s="327"/>
      <c r="AM660" s="327"/>
      <c r="AN660" s="327"/>
      <c r="AO660" s="327"/>
      <c r="AP660" s="327"/>
      <c r="AQ660" s="327"/>
      <c r="AR660" s="327"/>
      <c r="AS660" s="327"/>
      <c r="AT660" s="327"/>
      <c r="AU660" s="327"/>
      <c r="AV660" s="327"/>
      <c r="AW660" s="327"/>
      <c r="AX660" s="327"/>
      <c r="AY660" s="327"/>
      <c r="AZ660" s="328">
        <v>1</v>
      </c>
    </row>
    <row r="661" spans="1:52">
      <c r="A661" s="315"/>
      <c r="B661" s="315"/>
      <c r="C661" s="318" t="s">
        <v>773</v>
      </c>
      <c r="D661" s="329"/>
      <c r="E661" s="330"/>
      <c r="F661" s="330"/>
      <c r="G661" s="330"/>
      <c r="H661" s="330"/>
      <c r="I661" s="330"/>
      <c r="J661" s="330"/>
      <c r="K661" s="330"/>
      <c r="L661" s="330"/>
      <c r="M661" s="330"/>
      <c r="N661" s="330"/>
      <c r="O661" s="330"/>
      <c r="P661" s="330"/>
      <c r="Q661" s="330"/>
      <c r="R661" s="330"/>
      <c r="S661" s="330"/>
      <c r="T661" s="330"/>
      <c r="U661" s="330"/>
      <c r="V661" s="330"/>
      <c r="W661" s="330"/>
      <c r="X661" s="330"/>
      <c r="Y661" s="330"/>
      <c r="Z661" s="330"/>
      <c r="AA661" s="330"/>
      <c r="AB661" s="330"/>
      <c r="AC661" s="330"/>
      <c r="AD661" s="330"/>
      <c r="AE661" s="330"/>
      <c r="AF661" s="330"/>
      <c r="AG661" s="330"/>
      <c r="AH661" s="330"/>
      <c r="AI661" s="330"/>
      <c r="AJ661" s="330"/>
      <c r="AK661" s="330"/>
      <c r="AL661" s="330"/>
      <c r="AM661" s="330"/>
      <c r="AN661" s="330"/>
      <c r="AO661" s="330"/>
      <c r="AP661" s="330">
        <v>1</v>
      </c>
      <c r="AQ661" s="330"/>
      <c r="AR661" s="330"/>
      <c r="AS661" s="330"/>
      <c r="AT661" s="330"/>
      <c r="AU661" s="330"/>
      <c r="AV661" s="330"/>
      <c r="AW661" s="330"/>
      <c r="AX661" s="330"/>
      <c r="AY661" s="330"/>
      <c r="AZ661" s="331">
        <v>1</v>
      </c>
    </row>
    <row r="662" spans="1:52">
      <c r="A662" s="315"/>
      <c r="B662" s="315"/>
      <c r="C662" s="318" t="s">
        <v>636</v>
      </c>
      <c r="D662" s="329"/>
      <c r="E662" s="330"/>
      <c r="F662" s="330"/>
      <c r="G662" s="330"/>
      <c r="H662" s="330"/>
      <c r="I662" s="330"/>
      <c r="J662" s="330"/>
      <c r="K662" s="330"/>
      <c r="L662" s="330"/>
      <c r="M662" s="330"/>
      <c r="N662" s="330"/>
      <c r="O662" s="330"/>
      <c r="P662" s="330"/>
      <c r="Q662" s="330"/>
      <c r="R662" s="330"/>
      <c r="S662" s="330"/>
      <c r="T662" s="330"/>
      <c r="U662" s="330"/>
      <c r="V662" s="330"/>
      <c r="W662" s="330"/>
      <c r="X662" s="330"/>
      <c r="Y662" s="330"/>
      <c r="Z662" s="330"/>
      <c r="AA662" s="330"/>
      <c r="AB662" s="330"/>
      <c r="AC662" s="330"/>
      <c r="AD662" s="330"/>
      <c r="AE662" s="330"/>
      <c r="AF662" s="330"/>
      <c r="AG662" s="330">
        <v>1</v>
      </c>
      <c r="AH662" s="330"/>
      <c r="AI662" s="330">
        <v>3</v>
      </c>
      <c r="AJ662" s="330"/>
      <c r="AK662" s="330"/>
      <c r="AL662" s="330"/>
      <c r="AM662" s="330"/>
      <c r="AN662" s="330"/>
      <c r="AO662" s="330"/>
      <c r="AP662" s="330"/>
      <c r="AQ662" s="330"/>
      <c r="AR662" s="330"/>
      <c r="AS662" s="330"/>
      <c r="AT662" s="330"/>
      <c r="AU662" s="330"/>
      <c r="AV662" s="330"/>
      <c r="AW662" s="330"/>
      <c r="AX662" s="330"/>
      <c r="AY662" s="330"/>
      <c r="AZ662" s="331">
        <v>4</v>
      </c>
    </row>
    <row r="663" spans="1:52">
      <c r="A663" s="315"/>
      <c r="B663" s="315"/>
      <c r="C663" s="318" t="s">
        <v>648</v>
      </c>
      <c r="D663" s="329"/>
      <c r="E663" s="330"/>
      <c r="F663" s="330"/>
      <c r="G663" s="330"/>
      <c r="H663" s="330"/>
      <c r="I663" s="330"/>
      <c r="J663" s="330"/>
      <c r="K663" s="330"/>
      <c r="L663" s="330"/>
      <c r="M663" s="330"/>
      <c r="N663" s="330"/>
      <c r="O663" s="330"/>
      <c r="P663" s="330"/>
      <c r="Q663" s="330"/>
      <c r="R663" s="330"/>
      <c r="S663" s="330"/>
      <c r="T663" s="330"/>
      <c r="U663" s="330"/>
      <c r="V663" s="330"/>
      <c r="W663" s="330"/>
      <c r="X663" s="330"/>
      <c r="Y663" s="330"/>
      <c r="Z663" s="330"/>
      <c r="AA663" s="330"/>
      <c r="AB663" s="330"/>
      <c r="AC663" s="330"/>
      <c r="AD663" s="330"/>
      <c r="AE663" s="330"/>
      <c r="AF663" s="330"/>
      <c r="AG663" s="330">
        <v>1</v>
      </c>
      <c r="AH663" s="330"/>
      <c r="AI663" s="330">
        <v>1</v>
      </c>
      <c r="AJ663" s="330"/>
      <c r="AK663" s="330"/>
      <c r="AL663" s="330"/>
      <c r="AM663" s="330"/>
      <c r="AN663" s="330"/>
      <c r="AO663" s="330"/>
      <c r="AP663" s="330"/>
      <c r="AQ663" s="330"/>
      <c r="AR663" s="330"/>
      <c r="AS663" s="330"/>
      <c r="AT663" s="330"/>
      <c r="AU663" s="330"/>
      <c r="AV663" s="330"/>
      <c r="AW663" s="330"/>
      <c r="AX663" s="330"/>
      <c r="AY663" s="330"/>
      <c r="AZ663" s="331">
        <v>2</v>
      </c>
    </row>
    <row r="664" spans="1:52">
      <c r="A664" s="315"/>
      <c r="B664" s="315"/>
      <c r="C664" s="318" t="s">
        <v>609</v>
      </c>
      <c r="D664" s="329"/>
      <c r="E664" s="330"/>
      <c r="F664" s="330"/>
      <c r="G664" s="330"/>
      <c r="H664" s="330"/>
      <c r="I664" s="330"/>
      <c r="J664" s="330"/>
      <c r="K664" s="330"/>
      <c r="L664" s="330"/>
      <c r="M664" s="330"/>
      <c r="N664" s="330"/>
      <c r="O664" s="330"/>
      <c r="P664" s="330"/>
      <c r="Q664" s="330"/>
      <c r="R664" s="330"/>
      <c r="S664" s="330"/>
      <c r="T664" s="330"/>
      <c r="U664" s="330"/>
      <c r="V664" s="330"/>
      <c r="W664" s="330"/>
      <c r="X664" s="330"/>
      <c r="Y664" s="330"/>
      <c r="Z664" s="330"/>
      <c r="AA664" s="330"/>
      <c r="AB664" s="330"/>
      <c r="AC664" s="330"/>
      <c r="AD664" s="330"/>
      <c r="AE664" s="330"/>
      <c r="AF664" s="330"/>
      <c r="AG664" s="330"/>
      <c r="AH664" s="330"/>
      <c r="AI664" s="330"/>
      <c r="AJ664" s="330"/>
      <c r="AK664" s="330"/>
      <c r="AL664" s="330"/>
      <c r="AM664" s="330">
        <v>1</v>
      </c>
      <c r="AN664" s="330"/>
      <c r="AO664" s="330"/>
      <c r="AP664" s="330"/>
      <c r="AQ664" s="330"/>
      <c r="AR664" s="330"/>
      <c r="AS664" s="330"/>
      <c r="AT664" s="330"/>
      <c r="AU664" s="330"/>
      <c r="AV664" s="330"/>
      <c r="AW664" s="330"/>
      <c r="AX664" s="330"/>
      <c r="AY664" s="330"/>
      <c r="AZ664" s="331">
        <v>1</v>
      </c>
    </row>
    <row r="665" spans="1:52">
      <c r="A665" s="315"/>
      <c r="B665" s="319" t="s">
        <v>929</v>
      </c>
      <c r="C665" s="320"/>
      <c r="D665" s="332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33"/>
      <c r="P665" s="333"/>
      <c r="Q665" s="333"/>
      <c r="R665" s="333"/>
      <c r="S665" s="333"/>
      <c r="T665" s="333"/>
      <c r="U665" s="333"/>
      <c r="V665" s="333"/>
      <c r="W665" s="333"/>
      <c r="X665" s="333"/>
      <c r="Y665" s="333"/>
      <c r="Z665" s="333"/>
      <c r="AA665" s="333"/>
      <c r="AB665" s="333"/>
      <c r="AC665" s="333"/>
      <c r="AD665" s="333"/>
      <c r="AE665" s="333">
        <v>1</v>
      </c>
      <c r="AF665" s="333"/>
      <c r="AG665" s="333">
        <v>2</v>
      </c>
      <c r="AH665" s="333"/>
      <c r="AI665" s="333">
        <v>4</v>
      </c>
      <c r="AJ665" s="333"/>
      <c r="AK665" s="333"/>
      <c r="AL665" s="333"/>
      <c r="AM665" s="333">
        <v>1</v>
      </c>
      <c r="AN665" s="333"/>
      <c r="AO665" s="333"/>
      <c r="AP665" s="333">
        <v>1</v>
      </c>
      <c r="AQ665" s="333"/>
      <c r="AR665" s="333"/>
      <c r="AS665" s="333"/>
      <c r="AT665" s="333"/>
      <c r="AU665" s="333"/>
      <c r="AV665" s="333"/>
      <c r="AW665" s="333"/>
      <c r="AX665" s="333"/>
      <c r="AY665" s="333"/>
      <c r="AZ665" s="334">
        <v>9</v>
      </c>
    </row>
    <row r="666" spans="1:52">
      <c r="A666" s="315"/>
      <c r="B666" s="305" t="s">
        <v>198</v>
      </c>
      <c r="C666" s="305" t="s">
        <v>429</v>
      </c>
      <c r="D666" s="326"/>
      <c r="E666" s="327"/>
      <c r="F666" s="327"/>
      <c r="G666" s="327"/>
      <c r="H666" s="327"/>
      <c r="I666" s="327"/>
      <c r="J666" s="327"/>
      <c r="K666" s="327"/>
      <c r="L666" s="327"/>
      <c r="M666" s="327"/>
      <c r="N666" s="327"/>
      <c r="O666" s="327"/>
      <c r="P666" s="327">
        <v>1</v>
      </c>
      <c r="Q666" s="327"/>
      <c r="R666" s="327"/>
      <c r="S666" s="327">
        <v>1</v>
      </c>
      <c r="T666" s="327">
        <v>1</v>
      </c>
      <c r="U666" s="327"/>
      <c r="V666" s="327"/>
      <c r="W666" s="327"/>
      <c r="X666" s="327"/>
      <c r="Y666" s="327"/>
      <c r="Z666" s="327"/>
      <c r="AA666" s="327"/>
      <c r="AB666" s="327"/>
      <c r="AC666" s="327"/>
      <c r="AD666" s="327"/>
      <c r="AE666" s="327"/>
      <c r="AF666" s="327"/>
      <c r="AG666" s="327"/>
      <c r="AH666" s="327"/>
      <c r="AI666" s="327"/>
      <c r="AJ666" s="327"/>
      <c r="AK666" s="327"/>
      <c r="AL666" s="327"/>
      <c r="AM666" s="327"/>
      <c r="AN666" s="327"/>
      <c r="AO666" s="327"/>
      <c r="AP666" s="327"/>
      <c r="AQ666" s="327"/>
      <c r="AR666" s="327"/>
      <c r="AS666" s="327"/>
      <c r="AT666" s="327"/>
      <c r="AU666" s="327"/>
      <c r="AV666" s="327"/>
      <c r="AW666" s="327"/>
      <c r="AX666" s="327"/>
      <c r="AY666" s="327"/>
      <c r="AZ666" s="328">
        <v>3</v>
      </c>
    </row>
    <row r="667" spans="1:52">
      <c r="A667" s="315"/>
      <c r="B667" s="315"/>
      <c r="C667" s="318" t="s">
        <v>592</v>
      </c>
      <c r="D667" s="329"/>
      <c r="E667" s="330"/>
      <c r="F667" s="330"/>
      <c r="G667" s="330"/>
      <c r="H667" s="330"/>
      <c r="I667" s="330"/>
      <c r="J667" s="330"/>
      <c r="K667" s="330"/>
      <c r="L667" s="330"/>
      <c r="M667" s="330"/>
      <c r="N667" s="330"/>
      <c r="O667" s="330"/>
      <c r="P667" s="330"/>
      <c r="Q667" s="330"/>
      <c r="R667" s="330"/>
      <c r="S667" s="330"/>
      <c r="T667" s="330"/>
      <c r="U667" s="330"/>
      <c r="V667" s="330"/>
      <c r="W667" s="330"/>
      <c r="X667" s="330"/>
      <c r="Y667" s="330"/>
      <c r="Z667" s="330"/>
      <c r="AA667" s="330"/>
      <c r="AB667" s="330"/>
      <c r="AC667" s="330"/>
      <c r="AD667" s="330"/>
      <c r="AE667" s="330">
        <v>2</v>
      </c>
      <c r="AF667" s="330"/>
      <c r="AG667" s="330"/>
      <c r="AH667" s="330"/>
      <c r="AI667" s="330"/>
      <c r="AJ667" s="330"/>
      <c r="AK667" s="330"/>
      <c r="AL667" s="330"/>
      <c r="AM667" s="330"/>
      <c r="AN667" s="330"/>
      <c r="AO667" s="330"/>
      <c r="AP667" s="330"/>
      <c r="AQ667" s="330"/>
      <c r="AR667" s="330"/>
      <c r="AS667" s="330"/>
      <c r="AT667" s="330"/>
      <c r="AU667" s="330"/>
      <c r="AV667" s="330"/>
      <c r="AW667" s="330"/>
      <c r="AX667" s="330"/>
      <c r="AY667" s="330"/>
      <c r="AZ667" s="331">
        <v>2</v>
      </c>
    </row>
    <row r="668" spans="1:52">
      <c r="A668" s="315"/>
      <c r="B668" s="315"/>
      <c r="C668" s="318" t="s">
        <v>736</v>
      </c>
      <c r="D668" s="329"/>
      <c r="E668" s="330"/>
      <c r="F668" s="330"/>
      <c r="G668" s="330"/>
      <c r="H668" s="330"/>
      <c r="I668" s="330"/>
      <c r="J668" s="330"/>
      <c r="K668" s="330"/>
      <c r="L668" s="330"/>
      <c r="M668" s="330"/>
      <c r="N668" s="330"/>
      <c r="O668" s="330"/>
      <c r="P668" s="330"/>
      <c r="Q668" s="330"/>
      <c r="R668" s="330"/>
      <c r="S668" s="330"/>
      <c r="T668" s="330"/>
      <c r="U668" s="330"/>
      <c r="V668" s="330"/>
      <c r="W668" s="330"/>
      <c r="X668" s="330"/>
      <c r="Y668" s="330"/>
      <c r="Z668" s="330"/>
      <c r="AA668" s="330"/>
      <c r="AB668" s="330"/>
      <c r="AC668" s="330"/>
      <c r="AD668" s="330"/>
      <c r="AE668" s="330"/>
      <c r="AF668" s="330"/>
      <c r="AG668" s="330"/>
      <c r="AH668" s="330"/>
      <c r="AI668" s="330"/>
      <c r="AJ668" s="330"/>
      <c r="AK668" s="330"/>
      <c r="AL668" s="330"/>
      <c r="AM668" s="330">
        <v>1</v>
      </c>
      <c r="AN668" s="330"/>
      <c r="AO668" s="330"/>
      <c r="AP668" s="330"/>
      <c r="AQ668" s="330"/>
      <c r="AR668" s="330"/>
      <c r="AS668" s="330"/>
      <c r="AT668" s="330"/>
      <c r="AU668" s="330"/>
      <c r="AV668" s="330"/>
      <c r="AW668" s="330"/>
      <c r="AX668" s="330"/>
      <c r="AY668" s="330"/>
      <c r="AZ668" s="331">
        <v>1</v>
      </c>
    </row>
    <row r="669" spans="1:52">
      <c r="A669" s="315"/>
      <c r="B669" s="315"/>
      <c r="C669" s="318" t="s">
        <v>457</v>
      </c>
      <c r="D669" s="329"/>
      <c r="E669" s="330"/>
      <c r="F669" s="330"/>
      <c r="G669" s="330"/>
      <c r="H669" s="330"/>
      <c r="I669" s="330"/>
      <c r="J669" s="330"/>
      <c r="K669" s="330"/>
      <c r="L669" s="330"/>
      <c r="M669" s="330"/>
      <c r="N669" s="330"/>
      <c r="O669" s="330"/>
      <c r="P669" s="330"/>
      <c r="Q669" s="330"/>
      <c r="R669" s="330"/>
      <c r="S669" s="330"/>
      <c r="T669" s="330">
        <v>1</v>
      </c>
      <c r="U669" s="330"/>
      <c r="V669" s="330"/>
      <c r="W669" s="330"/>
      <c r="X669" s="330"/>
      <c r="Y669" s="330"/>
      <c r="Z669" s="330"/>
      <c r="AA669" s="330"/>
      <c r="AB669" s="330"/>
      <c r="AC669" s="330"/>
      <c r="AD669" s="330"/>
      <c r="AE669" s="330"/>
      <c r="AF669" s="330"/>
      <c r="AG669" s="330"/>
      <c r="AH669" s="330"/>
      <c r="AI669" s="330"/>
      <c r="AJ669" s="330"/>
      <c r="AK669" s="330"/>
      <c r="AL669" s="330"/>
      <c r="AM669" s="330"/>
      <c r="AN669" s="330"/>
      <c r="AO669" s="330"/>
      <c r="AP669" s="330"/>
      <c r="AQ669" s="330"/>
      <c r="AR669" s="330"/>
      <c r="AS669" s="330"/>
      <c r="AT669" s="330"/>
      <c r="AU669" s="330"/>
      <c r="AV669" s="330"/>
      <c r="AW669" s="330"/>
      <c r="AX669" s="330"/>
      <c r="AY669" s="330"/>
      <c r="AZ669" s="331">
        <v>1</v>
      </c>
    </row>
    <row r="670" spans="1:52">
      <c r="A670" s="315"/>
      <c r="B670" s="315"/>
      <c r="C670" s="318" t="s">
        <v>676</v>
      </c>
      <c r="D670" s="329"/>
      <c r="E670" s="330"/>
      <c r="F670" s="330"/>
      <c r="G670" s="330"/>
      <c r="H670" s="330"/>
      <c r="I670" s="330"/>
      <c r="J670" s="330"/>
      <c r="K670" s="330"/>
      <c r="L670" s="330"/>
      <c r="M670" s="330"/>
      <c r="N670" s="330"/>
      <c r="O670" s="330"/>
      <c r="P670" s="330"/>
      <c r="Q670" s="330"/>
      <c r="R670" s="330"/>
      <c r="S670" s="330"/>
      <c r="T670" s="330"/>
      <c r="U670" s="330"/>
      <c r="V670" s="330"/>
      <c r="W670" s="330"/>
      <c r="X670" s="330"/>
      <c r="Y670" s="330"/>
      <c r="Z670" s="330"/>
      <c r="AA670" s="330"/>
      <c r="AB670" s="330"/>
      <c r="AC670" s="330"/>
      <c r="AD670" s="330"/>
      <c r="AE670" s="330"/>
      <c r="AF670" s="330"/>
      <c r="AG670" s="330"/>
      <c r="AH670" s="330"/>
      <c r="AI670" s="330"/>
      <c r="AJ670" s="330">
        <v>1</v>
      </c>
      <c r="AK670" s="330"/>
      <c r="AL670" s="330"/>
      <c r="AM670" s="330"/>
      <c r="AN670" s="330"/>
      <c r="AO670" s="330"/>
      <c r="AP670" s="330"/>
      <c r="AQ670" s="330"/>
      <c r="AR670" s="330"/>
      <c r="AS670" s="330"/>
      <c r="AT670" s="330"/>
      <c r="AU670" s="330"/>
      <c r="AV670" s="330"/>
      <c r="AW670" s="330"/>
      <c r="AX670" s="330"/>
      <c r="AY670" s="330"/>
      <c r="AZ670" s="331">
        <v>1</v>
      </c>
    </row>
    <row r="671" spans="1:52">
      <c r="A671" s="315"/>
      <c r="B671" s="315"/>
      <c r="C671" s="318" t="s">
        <v>668</v>
      </c>
      <c r="D671" s="329"/>
      <c r="E671" s="330"/>
      <c r="F671" s="330"/>
      <c r="G671" s="330"/>
      <c r="H671" s="330"/>
      <c r="I671" s="330"/>
      <c r="J671" s="330"/>
      <c r="K671" s="330"/>
      <c r="L671" s="330"/>
      <c r="M671" s="330"/>
      <c r="N671" s="330"/>
      <c r="O671" s="330"/>
      <c r="P671" s="330"/>
      <c r="Q671" s="330"/>
      <c r="R671" s="330"/>
      <c r="S671" s="330"/>
      <c r="T671" s="330"/>
      <c r="U671" s="330"/>
      <c r="V671" s="330"/>
      <c r="W671" s="330"/>
      <c r="X671" s="330"/>
      <c r="Y671" s="330"/>
      <c r="Z671" s="330"/>
      <c r="AA671" s="330"/>
      <c r="AB671" s="330"/>
      <c r="AC671" s="330"/>
      <c r="AD671" s="330"/>
      <c r="AE671" s="330"/>
      <c r="AF671" s="330"/>
      <c r="AG671" s="330"/>
      <c r="AH671" s="330"/>
      <c r="AI671" s="330">
        <v>1</v>
      </c>
      <c r="AJ671" s="330"/>
      <c r="AK671" s="330"/>
      <c r="AL671" s="330"/>
      <c r="AM671" s="330"/>
      <c r="AN671" s="330"/>
      <c r="AO671" s="330"/>
      <c r="AP671" s="330"/>
      <c r="AQ671" s="330"/>
      <c r="AR671" s="330"/>
      <c r="AS671" s="330"/>
      <c r="AT671" s="330"/>
      <c r="AU671" s="330"/>
      <c r="AV671" s="330"/>
      <c r="AW671" s="330"/>
      <c r="AX671" s="330"/>
      <c r="AY671" s="330"/>
      <c r="AZ671" s="331">
        <v>1</v>
      </c>
    </row>
    <row r="672" spans="1:52">
      <c r="A672" s="315"/>
      <c r="B672" s="319" t="s">
        <v>930</v>
      </c>
      <c r="C672" s="320"/>
      <c r="D672" s="332"/>
      <c r="E672" s="333"/>
      <c r="F672" s="333"/>
      <c r="G672" s="333"/>
      <c r="H672" s="333"/>
      <c r="I672" s="333"/>
      <c r="J672" s="333"/>
      <c r="K672" s="333"/>
      <c r="L672" s="333"/>
      <c r="M672" s="333"/>
      <c r="N672" s="333"/>
      <c r="O672" s="333"/>
      <c r="P672" s="333">
        <v>1</v>
      </c>
      <c r="Q672" s="333"/>
      <c r="R672" s="333"/>
      <c r="S672" s="333">
        <v>1</v>
      </c>
      <c r="T672" s="333">
        <v>2</v>
      </c>
      <c r="U672" s="333"/>
      <c r="V672" s="333"/>
      <c r="W672" s="333"/>
      <c r="X672" s="333"/>
      <c r="Y672" s="333"/>
      <c r="Z672" s="333"/>
      <c r="AA672" s="333"/>
      <c r="AB672" s="333"/>
      <c r="AC672" s="333"/>
      <c r="AD672" s="333"/>
      <c r="AE672" s="333">
        <v>2</v>
      </c>
      <c r="AF672" s="333"/>
      <c r="AG672" s="333"/>
      <c r="AH672" s="333"/>
      <c r="AI672" s="333">
        <v>1</v>
      </c>
      <c r="AJ672" s="333">
        <v>1</v>
      </c>
      <c r="AK672" s="333"/>
      <c r="AL672" s="333"/>
      <c r="AM672" s="333">
        <v>1</v>
      </c>
      <c r="AN672" s="333"/>
      <c r="AO672" s="333"/>
      <c r="AP672" s="333"/>
      <c r="AQ672" s="333"/>
      <c r="AR672" s="333"/>
      <c r="AS672" s="333"/>
      <c r="AT672" s="333"/>
      <c r="AU672" s="333"/>
      <c r="AV672" s="333"/>
      <c r="AW672" s="333"/>
      <c r="AX672" s="333"/>
      <c r="AY672" s="333"/>
      <c r="AZ672" s="334">
        <v>9</v>
      </c>
    </row>
    <row r="673" spans="1:52">
      <c r="A673" s="315"/>
      <c r="B673" s="305" t="s">
        <v>182</v>
      </c>
      <c r="C673" s="305" t="s">
        <v>482</v>
      </c>
      <c r="D673" s="326"/>
      <c r="E673" s="327"/>
      <c r="F673" s="327"/>
      <c r="G673" s="327"/>
      <c r="H673" s="327"/>
      <c r="I673" s="327"/>
      <c r="J673" s="327"/>
      <c r="K673" s="327"/>
      <c r="L673" s="327"/>
      <c r="M673" s="327"/>
      <c r="N673" s="327"/>
      <c r="O673" s="327"/>
      <c r="P673" s="327"/>
      <c r="Q673" s="327"/>
      <c r="R673" s="327"/>
      <c r="S673" s="327"/>
      <c r="T673" s="327"/>
      <c r="U673" s="327"/>
      <c r="V673" s="327"/>
      <c r="W673" s="327">
        <v>1</v>
      </c>
      <c r="X673" s="327"/>
      <c r="Y673" s="327"/>
      <c r="Z673" s="327"/>
      <c r="AA673" s="327"/>
      <c r="AB673" s="327"/>
      <c r="AC673" s="327"/>
      <c r="AD673" s="327"/>
      <c r="AE673" s="327"/>
      <c r="AF673" s="327"/>
      <c r="AG673" s="327"/>
      <c r="AH673" s="327"/>
      <c r="AI673" s="327"/>
      <c r="AJ673" s="327"/>
      <c r="AK673" s="327"/>
      <c r="AL673" s="327"/>
      <c r="AM673" s="327"/>
      <c r="AN673" s="327"/>
      <c r="AO673" s="327"/>
      <c r="AP673" s="327"/>
      <c r="AQ673" s="327"/>
      <c r="AR673" s="327"/>
      <c r="AS673" s="327"/>
      <c r="AT673" s="327"/>
      <c r="AU673" s="327"/>
      <c r="AV673" s="327"/>
      <c r="AW673" s="327"/>
      <c r="AX673" s="327"/>
      <c r="AY673" s="327"/>
      <c r="AZ673" s="328">
        <v>1</v>
      </c>
    </row>
    <row r="674" spans="1:52">
      <c r="A674" s="315"/>
      <c r="B674" s="315"/>
      <c r="C674" s="318" t="s">
        <v>779</v>
      </c>
      <c r="D674" s="329"/>
      <c r="E674" s="330"/>
      <c r="F674" s="330"/>
      <c r="G674" s="330"/>
      <c r="H674" s="330"/>
      <c r="I674" s="330"/>
      <c r="J674" s="330"/>
      <c r="K674" s="330"/>
      <c r="L674" s="330"/>
      <c r="M674" s="330"/>
      <c r="N674" s="330"/>
      <c r="O674" s="330"/>
      <c r="P674" s="330"/>
      <c r="Q674" s="330"/>
      <c r="R674" s="330"/>
      <c r="S674" s="330"/>
      <c r="T674" s="330"/>
      <c r="U674" s="330"/>
      <c r="V674" s="330"/>
      <c r="W674" s="330"/>
      <c r="X674" s="330"/>
      <c r="Y674" s="330"/>
      <c r="Z674" s="330"/>
      <c r="AA674" s="330"/>
      <c r="AB674" s="330"/>
      <c r="AC674" s="330"/>
      <c r="AD674" s="330"/>
      <c r="AE674" s="330"/>
      <c r="AF674" s="330"/>
      <c r="AG674" s="330"/>
      <c r="AH674" s="330"/>
      <c r="AI674" s="330"/>
      <c r="AJ674" s="330"/>
      <c r="AK674" s="330"/>
      <c r="AL674" s="330"/>
      <c r="AM674" s="330"/>
      <c r="AN674" s="330"/>
      <c r="AO674" s="330"/>
      <c r="AP674" s="330">
        <v>1</v>
      </c>
      <c r="AQ674" s="330"/>
      <c r="AR674" s="330"/>
      <c r="AS674" s="330"/>
      <c r="AT674" s="330"/>
      <c r="AU674" s="330"/>
      <c r="AV674" s="330"/>
      <c r="AW674" s="330"/>
      <c r="AX674" s="330"/>
      <c r="AY674" s="330"/>
      <c r="AZ674" s="331">
        <v>1</v>
      </c>
    </row>
    <row r="675" spans="1:52">
      <c r="A675" s="315"/>
      <c r="B675" s="315"/>
      <c r="C675" s="318" t="s">
        <v>182</v>
      </c>
      <c r="D675" s="329"/>
      <c r="E675" s="330">
        <v>1</v>
      </c>
      <c r="F675" s="330"/>
      <c r="G675" s="330"/>
      <c r="H675" s="330"/>
      <c r="I675" s="330">
        <v>1</v>
      </c>
      <c r="J675" s="330">
        <v>1</v>
      </c>
      <c r="K675" s="330"/>
      <c r="L675" s="330"/>
      <c r="M675" s="330"/>
      <c r="N675" s="330"/>
      <c r="O675" s="330"/>
      <c r="P675" s="330"/>
      <c r="Q675" s="330"/>
      <c r="R675" s="330">
        <v>1</v>
      </c>
      <c r="S675" s="330"/>
      <c r="T675" s="330">
        <v>1</v>
      </c>
      <c r="U675" s="330"/>
      <c r="V675" s="330">
        <v>1</v>
      </c>
      <c r="W675" s="330"/>
      <c r="X675" s="330"/>
      <c r="Y675" s="330">
        <v>1</v>
      </c>
      <c r="Z675" s="330"/>
      <c r="AA675" s="330"/>
      <c r="AB675" s="330"/>
      <c r="AC675" s="330"/>
      <c r="AD675" s="330"/>
      <c r="AE675" s="330"/>
      <c r="AF675" s="330"/>
      <c r="AG675" s="330"/>
      <c r="AH675" s="330"/>
      <c r="AI675" s="330"/>
      <c r="AJ675" s="330"/>
      <c r="AK675" s="330"/>
      <c r="AL675" s="330"/>
      <c r="AM675" s="330"/>
      <c r="AN675" s="330"/>
      <c r="AO675" s="330"/>
      <c r="AP675" s="330"/>
      <c r="AQ675" s="330"/>
      <c r="AR675" s="330"/>
      <c r="AS675" s="330"/>
      <c r="AT675" s="330"/>
      <c r="AU675" s="330"/>
      <c r="AV675" s="330"/>
      <c r="AW675" s="330"/>
      <c r="AX675" s="330"/>
      <c r="AY675" s="330"/>
      <c r="AZ675" s="331">
        <v>7</v>
      </c>
    </row>
    <row r="676" spans="1:52">
      <c r="A676" s="315"/>
      <c r="B676" s="319" t="s">
        <v>931</v>
      </c>
      <c r="C676" s="320"/>
      <c r="D676" s="332"/>
      <c r="E676" s="333">
        <v>1</v>
      </c>
      <c r="F676" s="333"/>
      <c r="G676" s="333"/>
      <c r="H676" s="333"/>
      <c r="I676" s="333">
        <v>1</v>
      </c>
      <c r="J676" s="333">
        <v>1</v>
      </c>
      <c r="K676" s="333"/>
      <c r="L676" s="333"/>
      <c r="M676" s="333"/>
      <c r="N676" s="333"/>
      <c r="O676" s="333"/>
      <c r="P676" s="333"/>
      <c r="Q676" s="333"/>
      <c r="R676" s="333">
        <v>1</v>
      </c>
      <c r="S676" s="333"/>
      <c r="T676" s="333">
        <v>1</v>
      </c>
      <c r="U676" s="333"/>
      <c r="V676" s="333">
        <v>1</v>
      </c>
      <c r="W676" s="333">
        <v>1</v>
      </c>
      <c r="X676" s="333"/>
      <c r="Y676" s="333">
        <v>1</v>
      </c>
      <c r="Z676" s="333"/>
      <c r="AA676" s="333"/>
      <c r="AB676" s="333"/>
      <c r="AC676" s="333"/>
      <c r="AD676" s="333"/>
      <c r="AE676" s="333"/>
      <c r="AF676" s="333"/>
      <c r="AG676" s="333"/>
      <c r="AH676" s="333"/>
      <c r="AI676" s="333"/>
      <c r="AJ676" s="333"/>
      <c r="AK676" s="333"/>
      <c r="AL676" s="333"/>
      <c r="AM676" s="333"/>
      <c r="AN676" s="333"/>
      <c r="AO676" s="333"/>
      <c r="AP676" s="333">
        <v>1</v>
      </c>
      <c r="AQ676" s="333"/>
      <c r="AR676" s="333"/>
      <c r="AS676" s="333"/>
      <c r="AT676" s="333"/>
      <c r="AU676" s="333"/>
      <c r="AV676" s="333"/>
      <c r="AW676" s="333"/>
      <c r="AX676" s="333"/>
      <c r="AY676" s="333"/>
      <c r="AZ676" s="334">
        <v>9</v>
      </c>
    </row>
    <row r="677" spans="1:52">
      <c r="A677" s="315"/>
      <c r="B677" s="305" t="s">
        <v>190</v>
      </c>
      <c r="C677" s="305" t="s">
        <v>373</v>
      </c>
      <c r="D677" s="326"/>
      <c r="E677" s="327"/>
      <c r="F677" s="327">
        <v>1</v>
      </c>
      <c r="G677" s="327"/>
      <c r="H677" s="327"/>
      <c r="I677" s="327"/>
      <c r="J677" s="327"/>
      <c r="K677" s="327"/>
      <c r="L677" s="327"/>
      <c r="M677" s="327"/>
      <c r="N677" s="327"/>
      <c r="O677" s="327"/>
      <c r="P677" s="327"/>
      <c r="Q677" s="327"/>
      <c r="R677" s="327"/>
      <c r="S677" s="327"/>
      <c r="T677" s="327"/>
      <c r="U677" s="327"/>
      <c r="V677" s="327"/>
      <c r="W677" s="327"/>
      <c r="X677" s="327"/>
      <c r="Y677" s="327"/>
      <c r="Z677" s="327"/>
      <c r="AA677" s="327"/>
      <c r="AB677" s="327"/>
      <c r="AC677" s="327"/>
      <c r="AD677" s="327"/>
      <c r="AE677" s="327"/>
      <c r="AF677" s="327"/>
      <c r="AG677" s="327">
        <v>1</v>
      </c>
      <c r="AH677" s="327"/>
      <c r="AI677" s="327"/>
      <c r="AJ677" s="327"/>
      <c r="AK677" s="327"/>
      <c r="AL677" s="327"/>
      <c r="AM677" s="327"/>
      <c r="AN677" s="327"/>
      <c r="AO677" s="327"/>
      <c r="AP677" s="327"/>
      <c r="AQ677" s="327"/>
      <c r="AR677" s="327"/>
      <c r="AS677" s="327"/>
      <c r="AT677" s="327"/>
      <c r="AU677" s="327"/>
      <c r="AV677" s="327"/>
      <c r="AW677" s="327"/>
      <c r="AX677" s="327"/>
      <c r="AY677" s="327"/>
      <c r="AZ677" s="328">
        <v>2</v>
      </c>
    </row>
    <row r="678" spans="1:52">
      <c r="A678" s="315"/>
      <c r="B678" s="315"/>
      <c r="C678" s="318" t="s">
        <v>190</v>
      </c>
      <c r="D678" s="329"/>
      <c r="E678" s="330"/>
      <c r="F678" s="330"/>
      <c r="G678" s="330"/>
      <c r="H678" s="330"/>
      <c r="I678" s="330"/>
      <c r="J678" s="330"/>
      <c r="K678" s="330"/>
      <c r="L678" s="330"/>
      <c r="M678" s="330"/>
      <c r="N678" s="330"/>
      <c r="O678" s="330"/>
      <c r="P678" s="330"/>
      <c r="Q678" s="330"/>
      <c r="R678" s="330"/>
      <c r="S678" s="330"/>
      <c r="T678" s="330"/>
      <c r="U678" s="330"/>
      <c r="V678" s="330"/>
      <c r="W678" s="330"/>
      <c r="X678" s="330"/>
      <c r="Y678" s="330"/>
      <c r="Z678" s="330"/>
      <c r="AA678" s="330"/>
      <c r="AB678" s="330"/>
      <c r="AC678" s="330"/>
      <c r="AD678" s="330"/>
      <c r="AE678" s="330">
        <v>2</v>
      </c>
      <c r="AF678" s="330"/>
      <c r="AG678" s="330">
        <v>1</v>
      </c>
      <c r="AH678" s="330"/>
      <c r="AI678" s="330"/>
      <c r="AJ678" s="330">
        <v>1</v>
      </c>
      <c r="AK678" s="330"/>
      <c r="AL678" s="330"/>
      <c r="AM678" s="330"/>
      <c r="AN678" s="330"/>
      <c r="AO678" s="330"/>
      <c r="AP678" s="330"/>
      <c r="AQ678" s="330"/>
      <c r="AR678" s="330"/>
      <c r="AS678" s="330"/>
      <c r="AT678" s="330"/>
      <c r="AU678" s="330"/>
      <c r="AV678" s="330"/>
      <c r="AW678" s="330"/>
      <c r="AX678" s="330"/>
      <c r="AY678" s="330"/>
      <c r="AZ678" s="331">
        <v>4</v>
      </c>
    </row>
    <row r="679" spans="1:52">
      <c r="A679" s="315"/>
      <c r="B679" s="315"/>
      <c r="C679" s="318" t="s">
        <v>780</v>
      </c>
      <c r="D679" s="329"/>
      <c r="E679" s="330"/>
      <c r="F679" s="330"/>
      <c r="G679" s="330"/>
      <c r="H679" s="330"/>
      <c r="I679" s="330"/>
      <c r="J679" s="330"/>
      <c r="K679" s="330"/>
      <c r="L679" s="330"/>
      <c r="M679" s="330"/>
      <c r="N679" s="330"/>
      <c r="O679" s="330"/>
      <c r="P679" s="330"/>
      <c r="Q679" s="330"/>
      <c r="R679" s="330"/>
      <c r="S679" s="330"/>
      <c r="T679" s="330"/>
      <c r="U679" s="330"/>
      <c r="V679" s="330"/>
      <c r="W679" s="330"/>
      <c r="X679" s="330"/>
      <c r="Y679" s="330"/>
      <c r="Z679" s="330"/>
      <c r="AA679" s="330"/>
      <c r="AB679" s="330"/>
      <c r="AC679" s="330"/>
      <c r="AD679" s="330"/>
      <c r="AE679" s="330"/>
      <c r="AF679" s="330"/>
      <c r="AG679" s="330"/>
      <c r="AH679" s="330"/>
      <c r="AI679" s="330"/>
      <c r="AJ679" s="330"/>
      <c r="AK679" s="330"/>
      <c r="AL679" s="330"/>
      <c r="AM679" s="330"/>
      <c r="AN679" s="330"/>
      <c r="AO679" s="330"/>
      <c r="AP679" s="330">
        <v>1</v>
      </c>
      <c r="AQ679" s="330"/>
      <c r="AR679" s="330"/>
      <c r="AS679" s="330"/>
      <c r="AT679" s="330"/>
      <c r="AU679" s="330"/>
      <c r="AV679" s="330"/>
      <c r="AW679" s="330"/>
      <c r="AX679" s="330"/>
      <c r="AY679" s="330"/>
      <c r="AZ679" s="331">
        <v>1</v>
      </c>
    </row>
    <row r="680" spans="1:52">
      <c r="A680" s="315"/>
      <c r="B680" s="315"/>
      <c r="C680" s="318" t="s">
        <v>451</v>
      </c>
      <c r="D680" s="329"/>
      <c r="E680" s="330"/>
      <c r="F680" s="330"/>
      <c r="G680" s="330"/>
      <c r="H680" s="330"/>
      <c r="I680" s="330"/>
      <c r="J680" s="330"/>
      <c r="K680" s="330"/>
      <c r="L680" s="330"/>
      <c r="M680" s="330"/>
      <c r="N680" s="330"/>
      <c r="O680" s="330"/>
      <c r="P680" s="330"/>
      <c r="Q680" s="330"/>
      <c r="R680" s="330"/>
      <c r="S680" s="330"/>
      <c r="T680" s="330">
        <v>1</v>
      </c>
      <c r="U680" s="330"/>
      <c r="V680" s="330"/>
      <c r="W680" s="330"/>
      <c r="X680" s="330"/>
      <c r="Y680" s="330"/>
      <c r="Z680" s="330"/>
      <c r="AA680" s="330"/>
      <c r="AB680" s="330"/>
      <c r="AC680" s="330"/>
      <c r="AD680" s="330"/>
      <c r="AE680" s="330"/>
      <c r="AF680" s="330"/>
      <c r="AG680" s="330"/>
      <c r="AH680" s="330"/>
      <c r="AI680" s="330"/>
      <c r="AJ680" s="330"/>
      <c r="AK680" s="330"/>
      <c r="AL680" s="330"/>
      <c r="AM680" s="330"/>
      <c r="AN680" s="330"/>
      <c r="AO680" s="330"/>
      <c r="AP680" s="330"/>
      <c r="AQ680" s="330"/>
      <c r="AR680" s="330"/>
      <c r="AS680" s="330"/>
      <c r="AT680" s="330"/>
      <c r="AU680" s="330"/>
      <c r="AV680" s="330"/>
      <c r="AW680" s="330"/>
      <c r="AX680" s="330"/>
      <c r="AY680" s="330"/>
      <c r="AZ680" s="331">
        <v>1</v>
      </c>
    </row>
    <row r="681" spans="1:52">
      <c r="A681" s="315"/>
      <c r="B681" s="319" t="s">
        <v>932</v>
      </c>
      <c r="C681" s="320"/>
      <c r="D681" s="332"/>
      <c r="E681" s="333"/>
      <c r="F681" s="333">
        <v>1</v>
      </c>
      <c r="G681" s="333"/>
      <c r="H681" s="333"/>
      <c r="I681" s="333"/>
      <c r="J681" s="333"/>
      <c r="K681" s="333"/>
      <c r="L681" s="333"/>
      <c r="M681" s="333"/>
      <c r="N681" s="333"/>
      <c r="O681" s="333"/>
      <c r="P681" s="333"/>
      <c r="Q681" s="333"/>
      <c r="R681" s="333"/>
      <c r="S681" s="333"/>
      <c r="T681" s="333">
        <v>1</v>
      </c>
      <c r="U681" s="333"/>
      <c r="V681" s="333"/>
      <c r="W681" s="333"/>
      <c r="X681" s="333"/>
      <c r="Y681" s="333"/>
      <c r="Z681" s="333"/>
      <c r="AA681" s="333"/>
      <c r="AB681" s="333"/>
      <c r="AC681" s="333"/>
      <c r="AD681" s="333"/>
      <c r="AE681" s="333">
        <v>2</v>
      </c>
      <c r="AF681" s="333"/>
      <c r="AG681" s="333">
        <v>2</v>
      </c>
      <c r="AH681" s="333"/>
      <c r="AI681" s="333"/>
      <c r="AJ681" s="333">
        <v>1</v>
      </c>
      <c r="AK681" s="333"/>
      <c r="AL681" s="333"/>
      <c r="AM681" s="333"/>
      <c r="AN681" s="333"/>
      <c r="AO681" s="333"/>
      <c r="AP681" s="333">
        <v>1</v>
      </c>
      <c r="AQ681" s="333"/>
      <c r="AR681" s="333"/>
      <c r="AS681" s="333"/>
      <c r="AT681" s="333"/>
      <c r="AU681" s="333"/>
      <c r="AV681" s="333"/>
      <c r="AW681" s="333"/>
      <c r="AX681" s="333"/>
      <c r="AY681" s="333"/>
      <c r="AZ681" s="334">
        <v>8</v>
      </c>
    </row>
    <row r="682" spans="1:52">
      <c r="A682" s="315"/>
      <c r="B682" s="305" t="s">
        <v>189</v>
      </c>
      <c r="C682" s="305" t="s">
        <v>371</v>
      </c>
      <c r="D682" s="326"/>
      <c r="E682" s="327"/>
      <c r="F682" s="327">
        <v>1</v>
      </c>
      <c r="G682" s="327"/>
      <c r="H682" s="327"/>
      <c r="I682" s="327"/>
      <c r="J682" s="327"/>
      <c r="K682" s="327"/>
      <c r="L682" s="327"/>
      <c r="M682" s="327"/>
      <c r="N682" s="327"/>
      <c r="O682" s="327"/>
      <c r="P682" s="327"/>
      <c r="Q682" s="327"/>
      <c r="R682" s="327"/>
      <c r="S682" s="327"/>
      <c r="T682" s="327"/>
      <c r="U682" s="327">
        <v>1</v>
      </c>
      <c r="V682" s="327"/>
      <c r="W682" s="327"/>
      <c r="X682" s="327"/>
      <c r="Y682" s="327"/>
      <c r="Z682" s="327">
        <v>1</v>
      </c>
      <c r="AA682" s="327"/>
      <c r="AB682" s="327">
        <v>1</v>
      </c>
      <c r="AC682" s="327"/>
      <c r="AD682" s="327"/>
      <c r="AE682" s="327"/>
      <c r="AF682" s="327"/>
      <c r="AG682" s="327"/>
      <c r="AH682" s="327"/>
      <c r="AI682" s="327"/>
      <c r="AJ682" s="327"/>
      <c r="AK682" s="327"/>
      <c r="AL682" s="327"/>
      <c r="AM682" s="327"/>
      <c r="AN682" s="327"/>
      <c r="AO682" s="327"/>
      <c r="AP682" s="327"/>
      <c r="AQ682" s="327"/>
      <c r="AR682" s="327"/>
      <c r="AS682" s="327"/>
      <c r="AT682" s="327"/>
      <c r="AU682" s="327"/>
      <c r="AV682" s="327"/>
      <c r="AW682" s="327"/>
      <c r="AX682" s="327"/>
      <c r="AY682" s="327"/>
      <c r="AZ682" s="328">
        <v>4</v>
      </c>
    </row>
    <row r="683" spans="1:52">
      <c r="A683" s="315"/>
      <c r="B683" s="315"/>
      <c r="C683" s="318" t="s">
        <v>629</v>
      </c>
      <c r="D683" s="329"/>
      <c r="E683" s="330"/>
      <c r="F683" s="330"/>
      <c r="G683" s="330"/>
      <c r="H683" s="330"/>
      <c r="I683" s="330"/>
      <c r="J683" s="330"/>
      <c r="K683" s="330"/>
      <c r="L683" s="330"/>
      <c r="M683" s="330"/>
      <c r="N683" s="330"/>
      <c r="O683" s="330"/>
      <c r="P683" s="330"/>
      <c r="Q683" s="330"/>
      <c r="R683" s="330"/>
      <c r="S683" s="330"/>
      <c r="T683" s="330"/>
      <c r="U683" s="330"/>
      <c r="V683" s="330"/>
      <c r="W683" s="330"/>
      <c r="X683" s="330"/>
      <c r="Y683" s="330"/>
      <c r="Z683" s="330"/>
      <c r="AA683" s="330"/>
      <c r="AB683" s="330"/>
      <c r="AC683" s="330"/>
      <c r="AD683" s="330"/>
      <c r="AE683" s="330"/>
      <c r="AF683" s="330"/>
      <c r="AG683" s="330">
        <v>1</v>
      </c>
      <c r="AH683" s="330"/>
      <c r="AI683" s="330"/>
      <c r="AJ683" s="330"/>
      <c r="AK683" s="330"/>
      <c r="AL683" s="330"/>
      <c r="AM683" s="330">
        <v>1</v>
      </c>
      <c r="AN683" s="330"/>
      <c r="AO683" s="330"/>
      <c r="AP683" s="330"/>
      <c r="AQ683" s="330"/>
      <c r="AR683" s="330"/>
      <c r="AS683" s="330"/>
      <c r="AT683" s="330"/>
      <c r="AU683" s="330"/>
      <c r="AV683" s="330"/>
      <c r="AW683" s="330"/>
      <c r="AX683" s="330"/>
      <c r="AY683" s="330"/>
      <c r="AZ683" s="331">
        <v>2</v>
      </c>
    </row>
    <row r="684" spans="1:52">
      <c r="A684" s="315"/>
      <c r="B684" s="319" t="s">
        <v>933</v>
      </c>
      <c r="C684" s="320"/>
      <c r="D684" s="332"/>
      <c r="E684" s="333"/>
      <c r="F684" s="333">
        <v>1</v>
      </c>
      <c r="G684" s="333"/>
      <c r="H684" s="333"/>
      <c r="I684" s="333"/>
      <c r="J684" s="333"/>
      <c r="K684" s="333"/>
      <c r="L684" s="333"/>
      <c r="M684" s="333"/>
      <c r="N684" s="333"/>
      <c r="O684" s="333"/>
      <c r="P684" s="333"/>
      <c r="Q684" s="333"/>
      <c r="R684" s="333"/>
      <c r="S684" s="333"/>
      <c r="T684" s="333"/>
      <c r="U684" s="333">
        <v>1</v>
      </c>
      <c r="V684" s="333"/>
      <c r="W684" s="333"/>
      <c r="X684" s="333"/>
      <c r="Y684" s="333"/>
      <c r="Z684" s="333">
        <v>1</v>
      </c>
      <c r="AA684" s="333"/>
      <c r="AB684" s="333">
        <v>1</v>
      </c>
      <c r="AC684" s="333"/>
      <c r="AD684" s="333"/>
      <c r="AE684" s="333"/>
      <c r="AF684" s="333"/>
      <c r="AG684" s="333">
        <v>1</v>
      </c>
      <c r="AH684" s="333"/>
      <c r="AI684" s="333"/>
      <c r="AJ684" s="333"/>
      <c r="AK684" s="333"/>
      <c r="AL684" s="333"/>
      <c r="AM684" s="333">
        <v>1</v>
      </c>
      <c r="AN684" s="333"/>
      <c r="AO684" s="333"/>
      <c r="AP684" s="333"/>
      <c r="AQ684" s="333"/>
      <c r="AR684" s="333"/>
      <c r="AS684" s="333"/>
      <c r="AT684" s="333"/>
      <c r="AU684" s="333"/>
      <c r="AV684" s="333"/>
      <c r="AW684" s="333"/>
      <c r="AX684" s="333"/>
      <c r="AY684" s="333"/>
      <c r="AZ684" s="334">
        <v>6</v>
      </c>
    </row>
    <row r="685" spans="1:52">
      <c r="A685" s="315"/>
      <c r="B685" s="305" t="s">
        <v>304</v>
      </c>
      <c r="C685" s="305" t="s">
        <v>647</v>
      </c>
      <c r="D685" s="326"/>
      <c r="E685" s="327"/>
      <c r="F685" s="327"/>
      <c r="G685" s="327"/>
      <c r="H685" s="327"/>
      <c r="I685" s="327"/>
      <c r="J685" s="327"/>
      <c r="K685" s="327"/>
      <c r="L685" s="327"/>
      <c r="M685" s="327"/>
      <c r="N685" s="327"/>
      <c r="O685" s="327"/>
      <c r="P685" s="327"/>
      <c r="Q685" s="327"/>
      <c r="R685" s="327"/>
      <c r="S685" s="327"/>
      <c r="T685" s="327"/>
      <c r="U685" s="327"/>
      <c r="V685" s="327"/>
      <c r="W685" s="327"/>
      <c r="X685" s="327"/>
      <c r="Y685" s="327"/>
      <c r="Z685" s="327"/>
      <c r="AA685" s="327"/>
      <c r="AB685" s="327"/>
      <c r="AC685" s="327"/>
      <c r="AD685" s="327"/>
      <c r="AE685" s="327"/>
      <c r="AF685" s="327"/>
      <c r="AG685" s="327"/>
      <c r="AH685" s="327">
        <v>1</v>
      </c>
      <c r="AI685" s="327"/>
      <c r="AJ685" s="327"/>
      <c r="AK685" s="327"/>
      <c r="AL685" s="327"/>
      <c r="AM685" s="327"/>
      <c r="AN685" s="327"/>
      <c r="AO685" s="327"/>
      <c r="AP685" s="327"/>
      <c r="AQ685" s="327"/>
      <c r="AR685" s="327"/>
      <c r="AS685" s="327"/>
      <c r="AT685" s="327"/>
      <c r="AU685" s="327"/>
      <c r="AV685" s="327"/>
      <c r="AW685" s="327"/>
      <c r="AX685" s="327"/>
      <c r="AY685" s="327"/>
      <c r="AZ685" s="328">
        <v>1</v>
      </c>
    </row>
    <row r="686" spans="1:52">
      <c r="A686" s="315"/>
      <c r="B686" s="315"/>
      <c r="C686" s="318" t="s">
        <v>673</v>
      </c>
      <c r="D686" s="329"/>
      <c r="E686" s="330"/>
      <c r="F686" s="330"/>
      <c r="G686" s="330"/>
      <c r="H686" s="330"/>
      <c r="I686" s="330"/>
      <c r="J686" s="330"/>
      <c r="K686" s="330"/>
      <c r="L686" s="330"/>
      <c r="M686" s="330"/>
      <c r="N686" s="330"/>
      <c r="O686" s="330"/>
      <c r="P686" s="330"/>
      <c r="Q686" s="330"/>
      <c r="R686" s="330"/>
      <c r="S686" s="330"/>
      <c r="T686" s="330"/>
      <c r="U686" s="330"/>
      <c r="V686" s="330"/>
      <c r="W686" s="330"/>
      <c r="X686" s="330"/>
      <c r="Y686" s="330"/>
      <c r="Z686" s="330"/>
      <c r="AA686" s="330"/>
      <c r="AB686" s="330"/>
      <c r="AC686" s="330"/>
      <c r="AD686" s="330"/>
      <c r="AE686" s="330"/>
      <c r="AF686" s="330"/>
      <c r="AG686" s="330"/>
      <c r="AH686" s="330"/>
      <c r="AI686" s="330">
        <v>1</v>
      </c>
      <c r="AJ686" s="330"/>
      <c r="AK686" s="330"/>
      <c r="AL686" s="330"/>
      <c r="AM686" s="330"/>
      <c r="AN686" s="330"/>
      <c r="AO686" s="330"/>
      <c r="AP686" s="330"/>
      <c r="AQ686" s="330"/>
      <c r="AR686" s="330"/>
      <c r="AS686" s="330"/>
      <c r="AT686" s="330"/>
      <c r="AU686" s="330"/>
      <c r="AV686" s="330"/>
      <c r="AW686" s="330"/>
      <c r="AX686" s="330"/>
      <c r="AY686" s="330"/>
      <c r="AZ686" s="331">
        <v>1</v>
      </c>
    </row>
    <row r="687" spans="1:52">
      <c r="A687" s="315"/>
      <c r="B687" s="315"/>
      <c r="C687" s="318" t="s">
        <v>632</v>
      </c>
      <c r="D687" s="329"/>
      <c r="E687" s="330"/>
      <c r="F687" s="330"/>
      <c r="G687" s="330"/>
      <c r="H687" s="330"/>
      <c r="I687" s="330"/>
      <c r="J687" s="330"/>
      <c r="K687" s="330"/>
      <c r="L687" s="330"/>
      <c r="M687" s="330"/>
      <c r="N687" s="330"/>
      <c r="O687" s="330"/>
      <c r="P687" s="330"/>
      <c r="Q687" s="330"/>
      <c r="R687" s="330"/>
      <c r="S687" s="330"/>
      <c r="T687" s="330"/>
      <c r="U687" s="330"/>
      <c r="V687" s="330"/>
      <c r="W687" s="330"/>
      <c r="X687" s="330"/>
      <c r="Y687" s="330"/>
      <c r="Z687" s="330"/>
      <c r="AA687" s="330"/>
      <c r="AB687" s="330"/>
      <c r="AC687" s="330"/>
      <c r="AD687" s="330"/>
      <c r="AE687" s="330"/>
      <c r="AF687" s="330"/>
      <c r="AG687" s="330">
        <v>1</v>
      </c>
      <c r="AH687" s="330"/>
      <c r="AI687" s="330"/>
      <c r="AJ687" s="330"/>
      <c r="AK687" s="330"/>
      <c r="AL687" s="330"/>
      <c r="AM687" s="330"/>
      <c r="AN687" s="330"/>
      <c r="AO687" s="330"/>
      <c r="AP687" s="330"/>
      <c r="AQ687" s="330"/>
      <c r="AR687" s="330"/>
      <c r="AS687" s="330"/>
      <c r="AT687" s="330"/>
      <c r="AU687" s="330"/>
      <c r="AV687" s="330"/>
      <c r="AW687" s="330"/>
      <c r="AX687" s="330"/>
      <c r="AY687" s="330"/>
      <c r="AZ687" s="331">
        <v>1</v>
      </c>
    </row>
    <row r="688" spans="1:52">
      <c r="A688" s="315"/>
      <c r="B688" s="315"/>
      <c r="C688" s="318" t="s">
        <v>459</v>
      </c>
      <c r="D688" s="329"/>
      <c r="E688" s="330"/>
      <c r="F688" s="330"/>
      <c r="G688" s="330"/>
      <c r="H688" s="330"/>
      <c r="I688" s="330"/>
      <c r="J688" s="330"/>
      <c r="K688" s="330"/>
      <c r="L688" s="330"/>
      <c r="M688" s="330"/>
      <c r="N688" s="330"/>
      <c r="O688" s="330"/>
      <c r="P688" s="330"/>
      <c r="Q688" s="330"/>
      <c r="R688" s="330"/>
      <c r="S688" s="330"/>
      <c r="T688" s="330"/>
      <c r="U688" s="330">
        <v>1</v>
      </c>
      <c r="V688" s="330"/>
      <c r="W688" s="330">
        <v>1</v>
      </c>
      <c r="X688" s="330"/>
      <c r="Y688" s="330"/>
      <c r="Z688" s="330"/>
      <c r="AA688" s="330"/>
      <c r="AB688" s="330"/>
      <c r="AC688" s="330"/>
      <c r="AD688" s="330"/>
      <c r="AE688" s="330"/>
      <c r="AF688" s="330"/>
      <c r="AG688" s="330"/>
      <c r="AH688" s="330"/>
      <c r="AI688" s="330"/>
      <c r="AJ688" s="330"/>
      <c r="AK688" s="330"/>
      <c r="AL688" s="330"/>
      <c r="AM688" s="330"/>
      <c r="AN688" s="330"/>
      <c r="AO688" s="330"/>
      <c r="AP688" s="330"/>
      <c r="AQ688" s="330"/>
      <c r="AR688" s="330"/>
      <c r="AS688" s="330"/>
      <c r="AT688" s="330"/>
      <c r="AU688" s="330"/>
      <c r="AV688" s="330"/>
      <c r="AW688" s="330"/>
      <c r="AX688" s="330"/>
      <c r="AY688" s="330"/>
      <c r="AZ688" s="331">
        <v>2</v>
      </c>
    </row>
    <row r="689" spans="1:52">
      <c r="A689" s="315"/>
      <c r="B689" s="319" t="s">
        <v>934</v>
      </c>
      <c r="C689" s="320"/>
      <c r="D689" s="332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33"/>
      <c r="P689" s="333"/>
      <c r="Q689" s="333"/>
      <c r="R689" s="333"/>
      <c r="S689" s="333"/>
      <c r="T689" s="333"/>
      <c r="U689" s="333">
        <v>1</v>
      </c>
      <c r="V689" s="333"/>
      <c r="W689" s="333">
        <v>1</v>
      </c>
      <c r="X689" s="333"/>
      <c r="Y689" s="333"/>
      <c r="Z689" s="333"/>
      <c r="AA689" s="333"/>
      <c r="AB689" s="333"/>
      <c r="AC689" s="333"/>
      <c r="AD689" s="333"/>
      <c r="AE689" s="333"/>
      <c r="AF689" s="333"/>
      <c r="AG689" s="333">
        <v>1</v>
      </c>
      <c r="AH689" s="333">
        <v>1</v>
      </c>
      <c r="AI689" s="333">
        <v>1</v>
      </c>
      <c r="AJ689" s="333"/>
      <c r="AK689" s="333"/>
      <c r="AL689" s="333"/>
      <c r="AM689" s="333"/>
      <c r="AN689" s="333"/>
      <c r="AO689" s="333"/>
      <c r="AP689" s="333"/>
      <c r="AQ689" s="333"/>
      <c r="AR689" s="333"/>
      <c r="AS689" s="333"/>
      <c r="AT689" s="333"/>
      <c r="AU689" s="333"/>
      <c r="AV689" s="333"/>
      <c r="AW689" s="333"/>
      <c r="AX689" s="333"/>
      <c r="AY689" s="333"/>
      <c r="AZ689" s="334">
        <v>5</v>
      </c>
    </row>
    <row r="690" spans="1:52">
      <c r="A690" s="315"/>
      <c r="B690" s="305" t="s">
        <v>296</v>
      </c>
      <c r="C690" s="305" t="s">
        <v>701</v>
      </c>
      <c r="D690" s="326"/>
      <c r="E690" s="327"/>
      <c r="F690" s="327"/>
      <c r="G690" s="327"/>
      <c r="H690" s="327"/>
      <c r="I690" s="327"/>
      <c r="J690" s="327"/>
      <c r="K690" s="327"/>
      <c r="L690" s="327"/>
      <c r="M690" s="327"/>
      <c r="N690" s="327"/>
      <c r="O690" s="327"/>
      <c r="P690" s="327"/>
      <c r="Q690" s="327"/>
      <c r="R690" s="327"/>
      <c r="S690" s="327"/>
      <c r="T690" s="327"/>
      <c r="U690" s="327"/>
      <c r="V690" s="327"/>
      <c r="W690" s="327"/>
      <c r="X690" s="327"/>
      <c r="Y690" s="327"/>
      <c r="Z690" s="327"/>
      <c r="AA690" s="327"/>
      <c r="AB690" s="327"/>
      <c r="AC690" s="327"/>
      <c r="AD690" s="327"/>
      <c r="AE690" s="327"/>
      <c r="AF690" s="327"/>
      <c r="AG690" s="327"/>
      <c r="AH690" s="327"/>
      <c r="AI690" s="327"/>
      <c r="AJ690" s="327">
        <v>1</v>
      </c>
      <c r="AK690" s="327"/>
      <c r="AL690" s="327"/>
      <c r="AM690" s="327"/>
      <c r="AN690" s="327">
        <v>1</v>
      </c>
      <c r="AO690" s="327"/>
      <c r="AP690" s="327"/>
      <c r="AQ690" s="327"/>
      <c r="AR690" s="327"/>
      <c r="AS690" s="327"/>
      <c r="AT690" s="327"/>
      <c r="AU690" s="327"/>
      <c r="AV690" s="327"/>
      <c r="AW690" s="327"/>
      <c r="AX690" s="327"/>
      <c r="AY690" s="327"/>
      <c r="AZ690" s="328">
        <v>2</v>
      </c>
    </row>
    <row r="691" spans="1:52">
      <c r="A691" s="315"/>
      <c r="B691" s="315"/>
      <c r="C691" s="318" t="s">
        <v>721</v>
      </c>
      <c r="D691" s="329"/>
      <c r="E691" s="330"/>
      <c r="F691" s="330"/>
      <c r="G691" s="330"/>
      <c r="H691" s="330"/>
      <c r="I691" s="330"/>
      <c r="J691" s="330"/>
      <c r="K691" s="330"/>
      <c r="L691" s="330"/>
      <c r="M691" s="330"/>
      <c r="N691" s="330"/>
      <c r="O691" s="330"/>
      <c r="P691" s="330"/>
      <c r="Q691" s="330"/>
      <c r="R691" s="330"/>
      <c r="S691" s="330"/>
      <c r="T691" s="330"/>
      <c r="U691" s="330"/>
      <c r="V691" s="330"/>
      <c r="W691" s="330"/>
      <c r="X691" s="330"/>
      <c r="Y691" s="330"/>
      <c r="Z691" s="330"/>
      <c r="AA691" s="330"/>
      <c r="AB691" s="330"/>
      <c r="AC691" s="330"/>
      <c r="AD691" s="330"/>
      <c r="AE691" s="330"/>
      <c r="AF691" s="330"/>
      <c r="AG691" s="330"/>
      <c r="AH691" s="330"/>
      <c r="AI691" s="330"/>
      <c r="AJ691" s="330"/>
      <c r="AK691" s="330"/>
      <c r="AL691" s="330">
        <v>1</v>
      </c>
      <c r="AM691" s="330"/>
      <c r="AN691" s="330"/>
      <c r="AO691" s="330"/>
      <c r="AP691" s="330"/>
      <c r="AQ691" s="330"/>
      <c r="AR691" s="330"/>
      <c r="AS691" s="330"/>
      <c r="AT691" s="330"/>
      <c r="AU691" s="330"/>
      <c r="AV691" s="330"/>
      <c r="AW691" s="330"/>
      <c r="AX691" s="330"/>
      <c r="AY691" s="330"/>
      <c r="AZ691" s="331">
        <v>1</v>
      </c>
    </row>
    <row r="692" spans="1:52">
      <c r="A692" s="315"/>
      <c r="B692" s="319" t="s">
        <v>935</v>
      </c>
      <c r="C692" s="320"/>
      <c r="D692" s="332"/>
      <c r="E692" s="333"/>
      <c r="F692" s="333"/>
      <c r="G692" s="333"/>
      <c r="H692" s="333"/>
      <c r="I692" s="333"/>
      <c r="J692" s="333"/>
      <c r="K692" s="333"/>
      <c r="L692" s="333"/>
      <c r="M692" s="333"/>
      <c r="N692" s="333"/>
      <c r="O692" s="333"/>
      <c r="P692" s="333"/>
      <c r="Q692" s="333"/>
      <c r="R692" s="333"/>
      <c r="S692" s="333"/>
      <c r="T692" s="333"/>
      <c r="U692" s="333"/>
      <c r="V692" s="333"/>
      <c r="W692" s="333"/>
      <c r="X692" s="333"/>
      <c r="Y692" s="333"/>
      <c r="Z692" s="333"/>
      <c r="AA692" s="333"/>
      <c r="AB692" s="333"/>
      <c r="AC692" s="333"/>
      <c r="AD692" s="333"/>
      <c r="AE692" s="333"/>
      <c r="AF692" s="333"/>
      <c r="AG692" s="333"/>
      <c r="AH692" s="333"/>
      <c r="AI692" s="333"/>
      <c r="AJ692" s="333">
        <v>1</v>
      </c>
      <c r="AK692" s="333"/>
      <c r="AL692" s="333">
        <v>1</v>
      </c>
      <c r="AM692" s="333"/>
      <c r="AN692" s="333">
        <v>1</v>
      </c>
      <c r="AO692" s="333"/>
      <c r="AP692" s="333"/>
      <c r="AQ692" s="333"/>
      <c r="AR692" s="333"/>
      <c r="AS692" s="333"/>
      <c r="AT692" s="333"/>
      <c r="AU692" s="333"/>
      <c r="AV692" s="333"/>
      <c r="AW692" s="333"/>
      <c r="AX692" s="333"/>
      <c r="AY692" s="333"/>
      <c r="AZ692" s="334">
        <v>3</v>
      </c>
    </row>
    <row r="693" spans="1:52">
      <c r="A693" s="315"/>
      <c r="B693" s="305" t="s">
        <v>297</v>
      </c>
      <c r="C693" s="305" t="s">
        <v>573</v>
      </c>
      <c r="D693" s="326"/>
      <c r="E693" s="327"/>
      <c r="F693" s="327"/>
      <c r="G693" s="327"/>
      <c r="H693" s="327"/>
      <c r="I693" s="327"/>
      <c r="J693" s="327"/>
      <c r="K693" s="327"/>
      <c r="L693" s="327"/>
      <c r="M693" s="327"/>
      <c r="N693" s="327"/>
      <c r="O693" s="327"/>
      <c r="P693" s="327"/>
      <c r="Q693" s="327"/>
      <c r="R693" s="327"/>
      <c r="S693" s="327"/>
      <c r="T693" s="327"/>
      <c r="U693" s="327"/>
      <c r="V693" s="327"/>
      <c r="W693" s="327"/>
      <c r="X693" s="327"/>
      <c r="Y693" s="327"/>
      <c r="Z693" s="327"/>
      <c r="AA693" s="327"/>
      <c r="AB693" s="327"/>
      <c r="AC693" s="327"/>
      <c r="AD693" s="327">
        <v>1</v>
      </c>
      <c r="AE693" s="327"/>
      <c r="AF693" s="327"/>
      <c r="AG693" s="327"/>
      <c r="AH693" s="327"/>
      <c r="AI693" s="327"/>
      <c r="AJ693" s="327"/>
      <c r="AK693" s="327"/>
      <c r="AL693" s="327"/>
      <c r="AM693" s="327"/>
      <c r="AN693" s="327"/>
      <c r="AO693" s="327"/>
      <c r="AP693" s="327"/>
      <c r="AQ693" s="327"/>
      <c r="AR693" s="327"/>
      <c r="AS693" s="327"/>
      <c r="AT693" s="327"/>
      <c r="AU693" s="327"/>
      <c r="AV693" s="327"/>
      <c r="AW693" s="327"/>
      <c r="AX693" s="327"/>
      <c r="AY693" s="327"/>
      <c r="AZ693" s="328">
        <v>1</v>
      </c>
    </row>
    <row r="694" spans="1:52">
      <c r="A694" s="315"/>
      <c r="B694" s="315"/>
      <c r="C694" s="318" t="s">
        <v>408</v>
      </c>
      <c r="D694" s="329"/>
      <c r="E694" s="330"/>
      <c r="F694" s="330"/>
      <c r="G694" s="330"/>
      <c r="H694" s="330"/>
      <c r="I694" s="330"/>
      <c r="J694" s="330"/>
      <c r="K694" s="330"/>
      <c r="L694" s="330">
        <v>1</v>
      </c>
      <c r="M694" s="330">
        <v>1</v>
      </c>
      <c r="N694" s="330"/>
      <c r="O694" s="330"/>
      <c r="P694" s="330"/>
      <c r="Q694" s="330"/>
      <c r="R694" s="330"/>
      <c r="S694" s="330"/>
      <c r="T694" s="330"/>
      <c r="U694" s="330"/>
      <c r="V694" s="330"/>
      <c r="W694" s="330"/>
      <c r="X694" s="330"/>
      <c r="Y694" s="330"/>
      <c r="Z694" s="330"/>
      <c r="AA694" s="330"/>
      <c r="AB694" s="330"/>
      <c r="AC694" s="330"/>
      <c r="AD694" s="330"/>
      <c r="AE694" s="330"/>
      <c r="AF694" s="330"/>
      <c r="AG694" s="330"/>
      <c r="AH694" s="330"/>
      <c r="AI694" s="330"/>
      <c r="AJ694" s="330"/>
      <c r="AK694" s="330"/>
      <c r="AL694" s="330"/>
      <c r="AM694" s="330"/>
      <c r="AN694" s="330"/>
      <c r="AO694" s="330"/>
      <c r="AP694" s="330"/>
      <c r="AQ694" s="330"/>
      <c r="AR694" s="330"/>
      <c r="AS694" s="330"/>
      <c r="AT694" s="330"/>
      <c r="AU694" s="330"/>
      <c r="AV694" s="330"/>
      <c r="AW694" s="330"/>
      <c r="AX694" s="330"/>
      <c r="AY694" s="330"/>
      <c r="AZ694" s="331">
        <v>2</v>
      </c>
    </row>
    <row r="695" spans="1:52">
      <c r="A695" s="315"/>
      <c r="B695" s="319" t="s">
        <v>936</v>
      </c>
      <c r="C695" s="320"/>
      <c r="D695" s="332"/>
      <c r="E695" s="333"/>
      <c r="F695" s="333"/>
      <c r="G695" s="333"/>
      <c r="H695" s="333"/>
      <c r="I695" s="333"/>
      <c r="J695" s="333"/>
      <c r="K695" s="333"/>
      <c r="L695" s="333">
        <v>1</v>
      </c>
      <c r="M695" s="333">
        <v>1</v>
      </c>
      <c r="N695" s="333"/>
      <c r="O695" s="333"/>
      <c r="P695" s="333"/>
      <c r="Q695" s="333"/>
      <c r="R695" s="333"/>
      <c r="S695" s="333"/>
      <c r="T695" s="333"/>
      <c r="U695" s="333"/>
      <c r="V695" s="333"/>
      <c r="W695" s="333"/>
      <c r="X695" s="333"/>
      <c r="Y695" s="333"/>
      <c r="Z695" s="333"/>
      <c r="AA695" s="333"/>
      <c r="AB695" s="333"/>
      <c r="AC695" s="333"/>
      <c r="AD695" s="333">
        <v>1</v>
      </c>
      <c r="AE695" s="333"/>
      <c r="AF695" s="333"/>
      <c r="AG695" s="333"/>
      <c r="AH695" s="333"/>
      <c r="AI695" s="333"/>
      <c r="AJ695" s="333"/>
      <c r="AK695" s="333"/>
      <c r="AL695" s="333"/>
      <c r="AM695" s="333"/>
      <c r="AN695" s="333"/>
      <c r="AO695" s="333"/>
      <c r="AP695" s="333"/>
      <c r="AQ695" s="333"/>
      <c r="AR695" s="333"/>
      <c r="AS695" s="333"/>
      <c r="AT695" s="333"/>
      <c r="AU695" s="333"/>
      <c r="AV695" s="333"/>
      <c r="AW695" s="333"/>
      <c r="AX695" s="333"/>
      <c r="AY695" s="333"/>
      <c r="AZ695" s="334">
        <v>3</v>
      </c>
    </row>
    <row r="696" spans="1:52">
      <c r="A696" s="315"/>
      <c r="B696" s="305" t="s">
        <v>305</v>
      </c>
      <c r="C696" s="305" t="s">
        <v>391</v>
      </c>
      <c r="D696" s="326"/>
      <c r="E696" s="327"/>
      <c r="F696" s="327"/>
      <c r="G696" s="327"/>
      <c r="H696" s="327"/>
      <c r="I696" s="327"/>
      <c r="J696" s="327">
        <v>1</v>
      </c>
      <c r="K696" s="327"/>
      <c r="L696" s="327"/>
      <c r="M696" s="327"/>
      <c r="N696" s="327"/>
      <c r="O696" s="327"/>
      <c r="P696" s="327"/>
      <c r="Q696" s="327"/>
      <c r="R696" s="327"/>
      <c r="S696" s="327"/>
      <c r="T696" s="327"/>
      <c r="U696" s="327"/>
      <c r="V696" s="327"/>
      <c r="W696" s="327"/>
      <c r="X696" s="327"/>
      <c r="Y696" s="327"/>
      <c r="Z696" s="327"/>
      <c r="AA696" s="327"/>
      <c r="AB696" s="327"/>
      <c r="AC696" s="327"/>
      <c r="AD696" s="327"/>
      <c r="AE696" s="327"/>
      <c r="AF696" s="327"/>
      <c r="AG696" s="327"/>
      <c r="AH696" s="327"/>
      <c r="AI696" s="327"/>
      <c r="AJ696" s="327">
        <v>1</v>
      </c>
      <c r="AK696" s="327"/>
      <c r="AL696" s="327"/>
      <c r="AM696" s="327"/>
      <c r="AN696" s="327"/>
      <c r="AO696" s="327"/>
      <c r="AP696" s="327"/>
      <c r="AQ696" s="327"/>
      <c r="AR696" s="327"/>
      <c r="AS696" s="327"/>
      <c r="AT696" s="327"/>
      <c r="AU696" s="327"/>
      <c r="AV696" s="327"/>
      <c r="AW696" s="327"/>
      <c r="AX696" s="327"/>
      <c r="AY696" s="327"/>
      <c r="AZ696" s="328">
        <v>2</v>
      </c>
    </row>
    <row r="697" spans="1:52">
      <c r="A697" s="315"/>
      <c r="B697" s="319" t="s">
        <v>937</v>
      </c>
      <c r="C697" s="320"/>
      <c r="D697" s="332"/>
      <c r="E697" s="333"/>
      <c r="F697" s="333"/>
      <c r="G697" s="333"/>
      <c r="H697" s="333"/>
      <c r="I697" s="333"/>
      <c r="J697" s="333">
        <v>1</v>
      </c>
      <c r="K697" s="333"/>
      <c r="L697" s="333"/>
      <c r="M697" s="333"/>
      <c r="N697" s="333"/>
      <c r="O697" s="333"/>
      <c r="P697" s="333"/>
      <c r="Q697" s="333"/>
      <c r="R697" s="333"/>
      <c r="S697" s="333"/>
      <c r="T697" s="333"/>
      <c r="U697" s="333"/>
      <c r="V697" s="333"/>
      <c r="W697" s="333"/>
      <c r="X697" s="333"/>
      <c r="Y697" s="333"/>
      <c r="Z697" s="333"/>
      <c r="AA697" s="333"/>
      <c r="AB697" s="333"/>
      <c r="AC697" s="333"/>
      <c r="AD697" s="333"/>
      <c r="AE697" s="333"/>
      <c r="AF697" s="333"/>
      <c r="AG697" s="333"/>
      <c r="AH697" s="333"/>
      <c r="AI697" s="333"/>
      <c r="AJ697" s="333">
        <v>1</v>
      </c>
      <c r="AK697" s="333"/>
      <c r="AL697" s="333"/>
      <c r="AM697" s="333"/>
      <c r="AN697" s="333"/>
      <c r="AO697" s="333"/>
      <c r="AP697" s="333"/>
      <c r="AQ697" s="333"/>
      <c r="AR697" s="333"/>
      <c r="AS697" s="333"/>
      <c r="AT697" s="333"/>
      <c r="AU697" s="333"/>
      <c r="AV697" s="333"/>
      <c r="AW697" s="333"/>
      <c r="AX697" s="333"/>
      <c r="AY697" s="333"/>
      <c r="AZ697" s="334">
        <v>2</v>
      </c>
    </row>
    <row r="698" spans="1:52">
      <c r="A698" s="315"/>
      <c r="B698" s="305" t="s">
        <v>299</v>
      </c>
      <c r="C698" s="305" t="s">
        <v>627</v>
      </c>
      <c r="D698" s="326"/>
      <c r="E698" s="327"/>
      <c r="F698" s="327"/>
      <c r="G698" s="327"/>
      <c r="H698" s="327"/>
      <c r="I698" s="327"/>
      <c r="J698" s="327"/>
      <c r="K698" s="327"/>
      <c r="L698" s="327"/>
      <c r="M698" s="327"/>
      <c r="N698" s="327"/>
      <c r="O698" s="327"/>
      <c r="P698" s="327"/>
      <c r="Q698" s="327"/>
      <c r="R698" s="327"/>
      <c r="S698" s="327"/>
      <c r="T698" s="327"/>
      <c r="U698" s="327"/>
      <c r="V698" s="327"/>
      <c r="W698" s="327"/>
      <c r="X698" s="327"/>
      <c r="Y698" s="327"/>
      <c r="Z698" s="327"/>
      <c r="AA698" s="327"/>
      <c r="AB698" s="327"/>
      <c r="AC698" s="327"/>
      <c r="AD698" s="327"/>
      <c r="AE698" s="327"/>
      <c r="AF698" s="327">
        <v>1</v>
      </c>
      <c r="AG698" s="327"/>
      <c r="AH698" s="327"/>
      <c r="AI698" s="327"/>
      <c r="AJ698" s="327"/>
      <c r="AK698" s="327"/>
      <c r="AL698" s="327"/>
      <c r="AM698" s="327"/>
      <c r="AN698" s="327"/>
      <c r="AO698" s="327"/>
      <c r="AP698" s="327"/>
      <c r="AQ698" s="327"/>
      <c r="AR698" s="327"/>
      <c r="AS698" s="327"/>
      <c r="AT698" s="327"/>
      <c r="AU698" s="327"/>
      <c r="AV698" s="327"/>
      <c r="AW698" s="327"/>
      <c r="AX698" s="327"/>
      <c r="AY698" s="327"/>
      <c r="AZ698" s="328">
        <v>1</v>
      </c>
    </row>
    <row r="699" spans="1:52">
      <c r="A699" s="315"/>
      <c r="B699" s="315"/>
      <c r="C699" s="318" t="s">
        <v>632</v>
      </c>
      <c r="D699" s="329"/>
      <c r="E699" s="330"/>
      <c r="F699" s="330"/>
      <c r="G699" s="330"/>
      <c r="H699" s="330"/>
      <c r="I699" s="330"/>
      <c r="J699" s="330"/>
      <c r="K699" s="330"/>
      <c r="L699" s="330"/>
      <c r="M699" s="330"/>
      <c r="N699" s="330"/>
      <c r="O699" s="330"/>
      <c r="P699" s="330"/>
      <c r="Q699" s="330"/>
      <c r="R699" s="330"/>
      <c r="S699" s="330"/>
      <c r="T699" s="330"/>
      <c r="U699" s="330"/>
      <c r="V699" s="330"/>
      <c r="W699" s="330"/>
      <c r="X699" s="330"/>
      <c r="Y699" s="330"/>
      <c r="Z699" s="330"/>
      <c r="AA699" s="330"/>
      <c r="AB699" s="330"/>
      <c r="AC699" s="330"/>
      <c r="AD699" s="330"/>
      <c r="AE699" s="330"/>
      <c r="AF699" s="330"/>
      <c r="AG699" s="330"/>
      <c r="AH699" s="330"/>
      <c r="AI699" s="330"/>
      <c r="AJ699" s="330">
        <v>1</v>
      </c>
      <c r="AK699" s="330"/>
      <c r="AL699" s="330"/>
      <c r="AM699" s="330"/>
      <c r="AN699" s="330"/>
      <c r="AO699" s="330"/>
      <c r="AP699" s="330"/>
      <c r="AQ699" s="330"/>
      <c r="AR699" s="330"/>
      <c r="AS699" s="330"/>
      <c r="AT699" s="330"/>
      <c r="AU699" s="330"/>
      <c r="AV699" s="330"/>
      <c r="AW699" s="330"/>
      <c r="AX699" s="330"/>
      <c r="AY699" s="330"/>
      <c r="AZ699" s="331">
        <v>1</v>
      </c>
    </row>
    <row r="700" spans="1:52">
      <c r="A700" s="315"/>
      <c r="B700" s="319" t="s">
        <v>938</v>
      </c>
      <c r="C700" s="320"/>
      <c r="D700" s="332"/>
      <c r="E700" s="333"/>
      <c r="F700" s="333"/>
      <c r="G700" s="333"/>
      <c r="H700" s="333"/>
      <c r="I700" s="333"/>
      <c r="J700" s="333"/>
      <c r="K700" s="333"/>
      <c r="L700" s="333"/>
      <c r="M700" s="333"/>
      <c r="N700" s="333"/>
      <c r="O700" s="333"/>
      <c r="P700" s="333"/>
      <c r="Q700" s="333"/>
      <c r="R700" s="333"/>
      <c r="S700" s="333"/>
      <c r="T700" s="333"/>
      <c r="U700" s="333"/>
      <c r="V700" s="333"/>
      <c r="W700" s="333"/>
      <c r="X700" s="333"/>
      <c r="Y700" s="333"/>
      <c r="Z700" s="333"/>
      <c r="AA700" s="333"/>
      <c r="AB700" s="333"/>
      <c r="AC700" s="333"/>
      <c r="AD700" s="333"/>
      <c r="AE700" s="333"/>
      <c r="AF700" s="333">
        <v>1</v>
      </c>
      <c r="AG700" s="333"/>
      <c r="AH700" s="333"/>
      <c r="AI700" s="333"/>
      <c r="AJ700" s="333">
        <v>1</v>
      </c>
      <c r="AK700" s="333"/>
      <c r="AL700" s="333"/>
      <c r="AM700" s="333"/>
      <c r="AN700" s="333"/>
      <c r="AO700" s="333"/>
      <c r="AP700" s="333"/>
      <c r="AQ700" s="333"/>
      <c r="AR700" s="333"/>
      <c r="AS700" s="333"/>
      <c r="AT700" s="333"/>
      <c r="AU700" s="333"/>
      <c r="AV700" s="333"/>
      <c r="AW700" s="333"/>
      <c r="AX700" s="333"/>
      <c r="AY700" s="333"/>
      <c r="AZ700" s="334">
        <v>2</v>
      </c>
    </row>
    <row r="701" spans="1:52">
      <c r="A701" s="315"/>
      <c r="B701" s="305" t="s">
        <v>306</v>
      </c>
      <c r="C701" s="305" t="s">
        <v>297</v>
      </c>
      <c r="D701" s="326"/>
      <c r="E701" s="327"/>
      <c r="F701" s="327"/>
      <c r="G701" s="327"/>
      <c r="H701" s="327"/>
      <c r="I701" s="327"/>
      <c r="J701" s="327"/>
      <c r="K701" s="327"/>
      <c r="L701" s="327"/>
      <c r="M701" s="327"/>
      <c r="N701" s="327"/>
      <c r="O701" s="327"/>
      <c r="P701" s="327"/>
      <c r="Q701" s="327"/>
      <c r="R701" s="327"/>
      <c r="S701" s="327"/>
      <c r="T701" s="327"/>
      <c r="U701" s="327"/>
      <c r="V701" s="327"/>
      <c r="W701" s="327"/>
      <c r="X701" s="327"/>
      <c r="Y701" s="327"/>
      <c r="Z701" s="327"/>
      <c r="AA701" s="327"/>
      <c r="AB701" s="327"/>
      <c r="AC701" s="327"/>
      <c r="AD701" s="327"/>
      <c r="AE701" s="327">
        <v>1</v>
      </c>
      <c r="AF701" s="327"/>
      <c r="AG701" s="327"/>
      <c r="AH701" s="327"/>
      <c r="AI701" s="327"/>
      <c r="AJ701" s="327"/>
      <c r="AK701" s="327"/>
      <c r="AL701" s="327"/>
      <c r="AM701" s="327"/>
      <c r="AN701" s="327"/>
      <c r="AO701" s="327"/>
      <c r="AP701" s="327"/>
      <c r="AQ701" s="327"/>
      <c r="AR701" s="327"/>
      <c r="AS701" s="327"/>
      <c r="AT701" s="327"/>
      <c r="AU701" s="327"/>
      <c r="AV701" s="327"/>
      <c r="AW701" s="327"/>
      <c r="AX701" s="327"/>
      <c r="AY701" s="327"/>
      <c r="AZ701" s="328">
        <v>1</v>
      </c>
    </row>
    <row r="702" spans="1:52">
      <c r="A702" s="315"/>
      <c r="B702" s="319" t="s">
        <v>939</v>
      </c>
      <c r="C702" s="320"/>
      <c r="D702" s="332"/>
      <c r="E702" s="333"/>
      <c r="F702" s="333"/>
      <c r="G702" s="333"/>
      <c r="H702" s="333"/>
      <c r="I702" s="333"/>
      <c r="J702" s="333"/>
      <c r="K702" s="333"/>
      <c r="L702" s="333"/>
      <c r="M702" s="333"/>
      <c r="N702" s="333"/>
      <c r="O702" s="333"/>
      <c r="P702" s="333"/>
      <c r="Q702" s="333"/>
      <c r="R702" s="333"/>
      <c r="S702" s="333"/>
      <c r="T702" s="333"/>
      <c r="U702" s="333"/>
      <c r="V702" s="333"/>
      <c r="W702" s="333"/>
      <c r="X702" s="333"/>
      <c r="Y702" s="333"/>
      <c r="Z702" s="333"/>
      <c r="AA702" s="333"/>
      <c r="AB702" s="333"/>
      <c r="AC702" s="333"/>
      <c r="AD702" s="333"/>
      <c r="AE702" s="333">
        <v>1</v>
      </c>
      <c r="AF702" s="333"/>
      <c r="AG702" s="333"/>
      <c r="AH702" s="333"/>
      <c r="AI702" s="333"/>
      <c r="AJ702" s="333"/>
      <c r="AK702" s="333"/>
      <c r="AL702" s="333"/>
      <c r="AM702" s="333"/>
      <c r="AN702" s="333"/>
      <c r="AO702" s="333"/>
      <c r="AP702" s="333"/>
      <c r="AQ702" s="333"/>
      <c r="AR702" s="333"/>
      <c r="AS702" s="333"/>
      <c r="AT702" s="333"/>
      <c r="AU702" s="333"/>
      <c r="AV702" s="333"/>
      <c r="AW702" s="333"/>
      <c r="AX702" s="333"/>
      <c r="AY702" s="333"/>
      <c r="AZ702" s="334">
        <v>1</v>
      </c>
    </row>
    <row r="703" spans="1:52">
      <c r="A703" s="315"/>
      <c r="B703" s="305" t="s">
        <v>300</v>
      </c>
      <c r="C703" s="305" t="s">
        <v>753</v>
      </c>
      <c r="D703" s="326"/>
      <c r="E703" s="327"/>
      <c r="F703" s="327"/>
      <c r="G703" s="327"/>
      <c r="H703" s="327"/>
      <c r="I703" s="327"/>
      <c r="J703" s="327"/>
      <c r="K703" s="327"/>
      <c r="L703" s="327"/>
      <c r="M703" s="327"/>
      <c r="N703" s="327"/>
      <c r="O703" s="327"/>
      <c r="P703" s="327"/>
      <c r="Q703" s="327"/>
      <c r="R703" s="327"/>
      <c r="S703" s="327"/>
      <c r="T703" s="327"/>
      <c r="U703" s="327"/>
      <c r="V703" s="327"/>
      <c r="W703" s="327"/>
      <c r="X703" s="327"/>
      <c r="Y703" s="327"/>
      <c r="Z703" s="327"/>
      <c r="AA703" s="327"/>
      <c r="AB703" s="327"/>
      <c r="AC703" s="327"/>
      <c r="AD703" s="327"/>
      <c r="AE703" s="327"/>
      <c r="AF703" s="327"/>
      <c r="AG703" s="327"/>
      <c r="AH703" s="327"/>
      <c r="AI703" s="327"/>
      <c r="AJ703" s="327"/>
      <c r="AK703" s="327"/>
      <c r="AL703" s="327"/>
      <c r="AM703" s="327"/>
      <c r="AN703" s="327">
        <v>1</v>
      </c>
      <c r="AO703" s="327"/>
      <c r="AP703" s="327"/>
      <c r="AQ703" s="327"/>
      <c r="AR703" s="327"/>
      <c r="AS703" s="327"/>
      <c r="AT703" s="327"/>
      <c r="AU703" s="327"/>
      <c r="AV703" s="327"/>
      <c r="AW703" s="327"/>
      <c r="AX703" s="327"/>
      <c r="AY703" s="327"/>
      <c r="AZ703" s="328">
        <v>1</v>
      </c>
    </row>
    <row r="704" spans="1:52">
      <c r="A704" s="315"/>
      <c r="B704" s="319" t="s">
        <v>940</v>
      </c>
      <c r="C704" s="320"/>
      <c r="D704" s="332"/>
      <c r="E704" s="333"/>
      <c r="F704" s="333"/>
      <c r="G704" s="333"/>
      <c r="H704" s="333"/>
      <c r="I704" s="333"/>
      <c r="J704" s="333"/>
      <c r="K704" s="333"/>
      <c r="L704" s="333"/>
      <c r="M704" s="333"/>
      <c r="N704" s="333"/>
      <c r="O704" s="333"/>
      <c r="P704" s="333"/>
      <c r="Q704" s="333"/>
      <c r="R704" s="333"/>
      <c r="S704" s="333"/>
      <c r="T704" s="333"/>
      <c r="U704" s="333"/>
      <c r="V704" s="333"/>
      <c r="W704" s="333"/>
      <c r="X704" s="333"/>
      <c r="Y704" s="333"/>
      <c r="Z704" s="333"/>
      <c r="AA704" s="333"/>
      <c r="AB704" s="333"/>
      <c r="AC704" s="333"/>
      <c r="AD704" s="333"/>
      <c r="AE704" s="333"/>
      <c r="AF704" s="333"/>
      <c r="AG704" s="333"/>
      <c r="AH704" s="333"/>
      <c r="AI704" s="333"/>
      <c r="AJ704" s="333"/>
      <c r="AK704" s="333"/>
      <c r="AL704" s="333"/>
      <c r="AM704" s="333"/>
      <c r="AN704" s="333">
        <v>1</v>
      </c>
      <c r="AO704" s="333"/>
      <c r="AP704" s="333"/>
      <c r="AQ704" s="333"/>
      <c r="AR704" s="333"/>
      <c r="AS704" s="333"/>
      <c r="AT704" s="333"/>
      <c r="AU704" s="333"/>
      <c r="AV704" s="333"/>
      <c r="AW704" s="333"/>
      <c r="AX704" s="333"/>
      <c r="AY704" s="333"/>
      <c r="AZ704" s="334">
        <v>1</v>
      </c>
    </row>
    <row r="705" spans="1:52">
      <c r="A705" s="315"/>
      <c r="B705" s="305" t="s">
        <v>303</v>
      </c>
      <c r="C705" s="305" t="s">
        <v>619</v>
      </c>
      <c r="D705" s="326"/>
      <c r="E705" s="327"/>
      <c r="F705" s="327"/>
      <c r="G705" s="327"/>
      <c r="H705" s="327"/>
      <c r="I705" s="327"/>
      <c r="J705" s="327"/>
      <c r="K705" s="327"/>
      <c r="L705" s="327"/>
      <c r="M705" s="327"/>
      <c r="N705" s="327"/>
      <c r="O705" s="327"/>
      <c r="P705" s="327"/>
      <c r="Q705" s="327"/>
      <c r="R705" s="327"/>
      <c r="S705" s="327"/>
      <c r="T705" s="327"/>
      <c r="U705" s="327"/>
      <c r="V705" s="327"/>
      <c r="W705" s="327"/>
      <c r="X705" s="327"/>
      <c r="Y705" s="327"/>
      <c r="Z705" s="327"/>
      <c r="AA705" s="327"/>
      <c r="AB705" s="327"/>
      <c r="AC705" s="327"/>
      <c r="AD705" s="327"/>
      <c r="AE705" s="327"/>
      <c r="AF705" s="327">
        <v>1</v>
      </c>
      <c r="AG705" s="327"/>
      <c r="AH705" s="327"/>
      <c r="AI705" s="327"/>
      <c r="AJ705" s="327"/>
      <c r="AK705" s="327"/>
      <c r="AL705" s="327"/>
      <c r="AM705" s="327"/>
      <c r="AN705" s="327"/>
      <c r="AO705" s="327"/>
      <c r="AP705" s="327"/>
      <c r="AQ705" s="327"/>
      <c r="AR705" s="327"/>
      <c r="AS705" s="327"/>
      <c r="AT705" s="327"/>
      <c r="AU705" s="327"/>
      <c r="AV705" s="327"/>
      <c r="AW705" s="327"/>
      <c r="AX705" s="327"/>
      <c r="AY705" s="327"/>
      <c r="AZ705" s="328">
        <v>1</v>
      </c>
    </row>
    <row r="706" spans="1:52">
      <c r="A706" s="315"/>
      <c r="B706" s="319" t="s">
        <v>941</v>
      </c>
      <c r="C706" s="320"/>
      <c r="D706" s="332"/>
      <c r="E706" s="333"/>
      <c r="F706" s="333"/>
      <c r="G706" s="333"/>
      <c r="H706" s="333"/>
      <c r="I706" s="333"/>
      <c r="J706" s="333"/>
      <c r="K706" s="333"/>
      <c r="L706" s="333"/>
      <c r="M706" s="333"/>
      <c r="N706" s="333"/>
      <c r="O706" s="333"/>
      <c r="P706" s="333"/>
      <c r="Q706" s="333"/>
      <c r="R706" s="333"/>
      <c r="S706" s="333"/>
      <c r="T706" s="333"/>
      <c r="U706" s="333"/>
      <c r="V706" s="333"/>
      <c r="W706" s="333"/>
      <c r="X706" s="333"/>
      <c r="Y706" s="333"/>
      <c r="Z706" s="333"/>
      <c r="AA706" s="333"/>
      <c r="AB706" s="333"/>
      <c r="AC706" s="333"/>
      <c r="AD706" s="333"/>
      <c r="AE706" s="333"/>
      <c r="AF706" s="333">
        <v>1</v>
      </c>
      <c r="AG706" s="333"/>
      <c r="AH706" s="333"/>
      <c r="AI706" s="333"/>
      <c r="AJ706" s="333"/>
      <c r="AK706" s="333"/>
      <c r="AL706" s="333"/>
      <c r="AM706" s="333"/>
      <c r="AN706" s="333"/>
      <c r="AO706" s="333"/>
      <c r="AP706" s="333"/>
      <c r="AQ706" s="333"/>
      <c r="AR706" s="333"/>
      <c r="AS706" s="333"/>
      <c r="AT706" s="333"/>
      <c r="AU706" s="333"/>
      <c r="AV706" s="333"/>
      <c r="AW706" s="333"/>
      <c r="AX706" s="333"/>
      <c r="AY706" s="333"/>
      <c r="AZ706" s="334">
        <v>1</v>
      </c>
    </row>
    <row r="707" spans="1:52">
      <c r="A707" s="339" t="s">
        <v>942</v>
      </c>
      <c r="B707" s="340"/>
      <c r="C707" s="340"/>
      <c r="D707" s="341">
        <v>1</v>
      </c>
      <c r="E707" s="342">
        <v>1</v>
      </c>
      <c r="F707" s="342">
        <v>3</v>
      </c>
      <c r="G707" s="342"/>
      <c r="H707" s="342"/>
      <c r="I707" s="342">
        <v>1</v>
      </c>
      <c r="J707" s="342">
        <v>2</v>
      </c>
      <c r="K707" s="342"/>
      <c r="L707" s="342">
        <v>1</v>
      </c>
      <c r="M707" s="342">
        <v>1</v>
      </c>
      <c r="N707" s="342">
        <v>1</v>
      </c>
      <c r="O707" s="342"/>
      <c r="P707" s="342">
        <v>1</v>
      </c>
      <c r="Q707" s="342"/>
      <c r="R707" s="342">
        <v>1</v>
      </c>
      <c r="S707" s="342">
        <v>2</v>
      </c>
      <c r="T707" s="342">
        <v>6</v>
      </c>
      <c r="U707" s="342">
        <v>4</v>
      </c>
      <c r="V707" s="342">
        <v>2</v>
      </c>
      <c r="W707" s="342">
        <v>2</v>
      </c>
      <c r="X707" s="342"/>
      <c r="Y707" s="342">
        <v>1</v>
      </c>
      <c r="Z707" s="342">
        <v>2</v>
      </c>
      <c r="AA707" s="342">
        <v>7</v>
      </c>
      <c r="AB707" s="342">
        <v>3</v>
      </c>
      <c r="AC707" s="342">
        <v>3</v>
      </c>
      <c r="AD707" s="342">
        <v>6</v>
      </c>
      <c r="AE707" s="342">
        <v>8</v>
      </c>
      <c r="AF707" s="342">
        <v>7</v>
      </c>
      <c r="AG707" s="342">
        <v>9</v>
      </c>
      <c r="AH707" s="342">
        <v>4</v>
      </c>
      <c r="AI707" s="342">
        <v>10</v>
      </c>
      <c r="AJ707" s="342">
        <v>10</v>
      </c>
      <c r="AK707" s="342">
        <v>1</v>
      </c>
      <c r="AL707" s="342">
        <v>6</v>
      </c>
      <c r="AM707" s="342">
        <v>8</v>
      </c>
      <c r="AN707" s="342">
        <v>5</v>
      </c>
      <c r="AO707" s="342">
        <v>1</v>
      </c>
      <c r="AP707" s="342">
        <v>3</v>
      </c>
      <c r="AQ707" s="342">
        <v>2</v>
      </c>
      <c r="AR707" s="342"/>
      <c r="AS707" s="342"/>
      <c r="AT707" s="342"/>
      <c r="AU707" s="342"/>
      <c r="AV707" s="342"/>
      <c r="AW707" s="342"/>
      <c r="AX707" s="342"/>
      <c r="AY707" s="342"/>
      <c r="AZ707" s="343">
        <v>125</v>
      </c>
    </row>
    <row r="708" spans="1:52">
      <c r="A708" s="305" t="s">
        <v>32</v>
      </c>
      <c r="B708" s="305" t="s">
        <v>292</v>
      </c>
      <c r="C708" s="305" t="s">
        <v>521</v>
      </c>
      <c r="D708" s="326"/>
      <c r="E708" s="327"/>
      <c r="F708" s="327"/>
      <c r="G708" s="327"/>
      <c r="H708" s="327"/>
      <c r="I708" s="327"/>
      <c r="J708" s="327"/>
      <c r="K708" s="327"/>
      <c r="L708" s="327"/>
      <c r="M708" s="327"/>
      <c r="N708" s="327"/>
      <c r="O708" s="327"/>
      <c r="P708" s="327"/>
      <c r="Q708" s="327"/>
      <c r="R708" s="327"/>
      <c r="S708" s="327"/>
      <c r="T708" s="327"/>
      <c r="U708" s="327"/>
      <c r="V708" s="327"/>
      <c r="W708" s="327"/>
      <c r="X708" s="327"/>
      <c r="Y708" s="327"/>
      <c r="Z708" s="327">
        <v>1</v>
      </c>
      <c r="AA708" s="327"/>
      <c r="AB708" s="327"/>
      <c r="AC708" s="327"/>
      <c r="AD708" s="327">
        <v>4</v>
      </c>
      <c r="AE708" s="327">
        <v>1</v>
      </c>
      <c r="AF708" s="327"/>
      <c r="AG708" s="327"/>
      <c r="AH708" s="327"/>
      <c r="AI708" s="327"/>
      <c r="AJ708" s="327"/>
      <c r="AK708" s="327"/>
      <c r="AL708" s="327"/>
      <c r="AM708" s="327"/>
      <c r="AN708" s="327"/>
      <c r="AO708" s="327"/>
      <c r="AP708" s="327"/>
      <c r="AQ708" s="327"/>
      <c r="AR708" s="327"/>
      <c r="AS708" s="327"/>
      <c r="AT708" s="327"/>
      <c r="AU708" s="327"/>
      <c r="AV708" s="327"/>
      <c r="AW708" s="327"/>
      <c r="AX708" s="327"/>
      <c r="AY708" s="327"/>
      <c r="AZ708" s="328">
        <v>6</v>
      </c>
    </row>
    <row r="709" spans="1:52">
      <c r="A709" s="315"/>
      <c r="B709" s="315"/>
      <c r="C709" s="318" t="s">
        <v>583</v>
      </c>
      <c r="D709" s="329"/>
      <c r="E709" s="330"/>
      <c r="F709" s="330"/>
      <c r="G709" s="330"/>
      <c r="H709" s="330"/>
      <c r="I709" s="330"/>
      <c r="J709" s="330"/>
      <c r="K709" s="330"/>
      <c r="L709" s="330"/>
      <c r="M709" s="330"/>
      <c r="N709" s="330"/>
      <c r="O709" s="330"/>
      <c r="P709" s="330"/>
      <c r="Q709" s="330"/>
      <c r="R709" s="330"/>
      <c r="S709" s="330"/>
      <c r="T709" s="330"/>
      <c r="U709" s="330"/>
      <c r="V709" s="330"/>
      <c r="W709" s="330"/>
      <c r="X709" s="330"/>
      <c r="Y709" s="330"/>
      <c r="Z709" s="330"/>
      <c r="AA709" s="330"/>
      <c r="AB709" s="330"/>
      <c r="AC709" s="330"/>
      <c r="AD709" s="330"/>
      <c r="AE709" s="330">
        <v>3</v>
      </c>
      <c r="AF709" s="330">
        <v>1</v>
      </c>
      <c r="AG709" s="330"/>
      <c r="AH709" s="330"/>
      <c r="AI709" s="330"/>
      <c r="AJ709" s="330"/>
      <c r="AK709" s="330"/>
      <c r="AL709" s="330"/>
      <c r="AM709" s="330"/>
      <c r="AN709" s="330"/>
      <c r="AO709" s="330"/>
      <c r="AP709" s="330"/>
      <c r="AQ709" s="330"/>
      <c r="AR709" s="330"/>
      <c r="AS709" s="330"/>
      <c r="AT709" s="330"/>
      <c r="AU709" s="330"/>
      <c r="AV709" s="330"/>
      <c r="AW709" s="330"/>
      <c r="AX709" s="330"/>
      <c r="AY709" s="330"/>
      <c r="AZ709" s="331">
        <v>4</v>
      </c>
    </row>
    <row r="710" spans="1:52">
      <c r="A710" s="315"/>
      <c r="B710" s="315"/>
      <c r="C710" s="318" t="s">
        <v>646</v>
      </c>
      <c r="D710" s="329"/>
      <c r="E710" s="330"/>
      <c r="F710" s="330"/>
      <c r="G710" s="330"/>
      <c r="H710" s="330"/>
      <c r="I710" s="330"/>
      <c r="J710" s="330"/>
      <c r="K710" s="330"/>
      <c r="L710" s="330"/>
      <c r="M710" s="330"/>
      <c r="N710" s="330"/>
      <c r="O710" s="330"/>
      <c r="P710" s="330"/>
      <c r="Q710" s="330"/>
      <c r="R710" s="330"/>
      <c r="S710" s="330"/>
      <c r="T710" s="330"/>
      <c r="U710" s="330"/>
      <c r="V710" s="330"/>
      <c r="W710" s="330"/>
      <c r="X710" s="330"/>
      <c r="Y710" s="330"/>
      <c r="Z710" s="330"/>
      <c r="AA710" s="330"/>
      <c r="AB710" s="330"/>
      <c r="AC710" s="330"/>
      <c r="AD710" s="330"/>
      <c r="AE710" s="330"/>
      <c r="AF710" s="330"/>
      <c r="AG710" s="330"/>
      <c r="AH710" s="330">
        <v>1</v>
      </c>
      <c r="AI710" s="330"/>
      <c r="AJ710" s="330"/>
      <c r="AK710" s="330"/>
      <c r="AL710" s="330"/>
      <c r="AM710" s="330"/>
      <c r="AN710" s="330"/>
      <c r="AO710" s="330"/>
      <c r="AP710" s="330"/>
      <c r="AQ710" s="330"/>
      <c r="AR710" s="330"/>
      <c r="AS710" s="330"/>
      <c r="AT710" s="330"/>
      <c r="AU710" s="330"/>
      <c r="AV710" s="330"/>
      <c r="AW710" s="330"/>
      <c r="AX710" s="330"/>
      <c r="AY710" s="330"/>
      <c r="AZ710" s="331">
        <v>1</v>
      </c>
    </row>
    <row r="711" spans="1:52">
      <c r="A711" s="315"/>
      <c r="B711" s="315"/>
      <c r="C711" s="318" t="s">
        <v>752</v>
      </c>
      <c r="D711" s="329"/>
      <c r="E711" s="330"/>
      <c r="F711" s="330"/>
      <c r="G711" s="330"/>
      <c r="H711" s="330"/>
      <c r="I711" s="330"/>
      <c r="J711" s="330"/>
      <c r="K711" s="330"/>
      <c r="L711" s="330"/>
      <c r="M711" s="330"/>
      <c r="N711" s="330"/>
      <c r="O711" s="330"/>
      <c r="P711" s="330"/>
      <c r="Q711" s="330"/>
      <c r="R711" s="330"/>
      <c r="S711" s="330"/>
      <c r="T711" s="330"/>
      <c r="U711" s="330"/>
      <c r="V711" s="330"/>
      <c r="W711" s="330"/>
      <c r="X711" s="330"/>
      <c r="Y711" s="330"/>
      <c r="Z711" s="330"/>
      <c r="AA711" s="330"/>
      <c r="AB711" s="330"/>
      <c r="AC711" s="330"/>
      <c r="AD711" s="330"/>
      <c r="AE711" s="330"/>
      <c r="AF711" s="330"/>
      <c r="AG711" s="330"/>
      <c r="AH711" s="330"/>
      <c r="AI711" s="330"/>
      <c r="AJ711" s="330"/>
      <c r="AK711" s="330"/>
      <c r="AL711" s="330"/>
      <c r="AM711" s="330"/>
      <c r="AN711" s="330">
        <v>1</v>
      </c>
      <c r="AO711" s="330"/>
      <c r="AP711" s="330"/>
      <c r="AQ711" s="330"/>
      <c r="AR711" s="330"/>
      <c r="AS711" s="330"/>
      <c r="AT711" s="330"/>
      <c r="AU711" s="330"/>
      <c r="AV711" s="330"/>
      <c r="AW711" s="330"/>
      <c r="AX711" s="330"/>
      <c r="AY711" s="330"/>
      <c r="AZ711" s="331">
        <v>1</v>
      </c>
    </row>
    <row r="712" spans="1:52">
      <c r="A712" s="315"/>
      <c r="B712" s="319" t="s">
        <v>988</v>
      </c>
      <c r="C712" s="320"/>
      <c r="D712" s="332"/>
      <c r="E712" s="333"/>
      <c r="F712" s="333"/>
      <c r="G712" s="333"/>
      <c r="H712" s="333"/>
      <c r="I712" s="333"/>
      <c r="J712" s="333"/>
      <c r="K712" s="333"/>
      <c r="L712" s="333"/>
      <c r="M712" s="333"/>
      <c r="N712" s="333"/>
      <c r="O712" s="333"/>
      <c r="P712" s="333"/>
      <c r="Q712" s="333"/>
      <c r="R712" s="333"/>
      <c r="S712" s="333"/>
      <c r="T712" s="333"/>
      <c r="U712" s="333"/>
      <c r="V712" s="333"/>
      <c r="W712" s="333"/>
      <c r="X712" s="333"/>
      <c r="Y712" s="333"/>
      <c r="Z712" s="333">
        <v>1</v>
      </c>
      <c r="AA712" s="333"/>
      <c r="AB712" s="333"/>
      <c r="AC712" s="333"/>
      <c r="AD712" s="333">
        <v>4</v>
      </c>
      <c r="AE712" s="333">
        <v>4</v>
      </c>
      <c r="AF712" s="333">
        <v>1</v>
      </c>
      <c r="AG712" s="333"/>
      <c r="AH712" s="333">
        <v>1</v>
      </c>
      <c r="AI712" s="333"/>
      <c r="AJ712" s="333"/>
      <c r="AK712" s="333"/>
      <c r="AL712" s="333"/>
      <c r="AM712" s="333"/>
      <c r="AN712" s="333">
        <v>1</v>
      </c>
      <c r="AO712" s="333"/>
      <c r="AP712" s="333"/>
      <c r="AQ712" s="333"/>
      <c r="AR712" s="333"/>
      <c r="AS712" s="333"/>
      <c r="AT712" s="333"/>
      <c r="AU712" s="333"/>
      <c r="AV712" s="333"/>
      <c r="AW712" s="333"/>
      <c r="AX712" s="333"/>
      <c r="AY712" s="333"/>
      <c r="AZ712" s="334">
        <v>12</v>
      </c>
    </row>
    <row r="713" spans="1:52">
      <c r="A713" s="315"/>
      <c r="B713" s="305" t="s">
        <v>293</v>
      </c>
      <c r="C713" s="305" t="s">
        <v>412</v>
      </c>
      <c r="D713" s="326"/>
      <c r="E713" s="327"/>
      <c r="F713" s="327"/>
      <c r="G713" s="327"/>
      <c r="H713" s="327"/>
      <c r="I713" s="327"/>
      <c r="J713" s="327"/>
      <c r="K713" s="327"/>
      <c r="L713" s="327"/>
      <c r="M713" s="327"/>
      <c r="N713" s="327">
        <v>1</v>
      </c>
      <c r="O713" s="327"/>
      <c r="P713" s="327"/>
      <c r="Q713" s="327"/>
      <c r="R713" s="327"/>
      <c r="S713" s="327"/>
      <c r="T713" s="327"/>
      <c r="U713" s="327"/>
      <c r="V713" s="327"/>
      <c r="W713" s="327"/>
      <c r="X713" s="327"/>
      <c r="Y713" s="327"/>
      <c r="Z713" s="327"/>
      <c r="AA713" s="327"/>
      <c r="AB713" s="327"/>
      <c r="AC713" s="327"/>
      <c r="AD713" s="327"/>
      <c r="AE713" s="327"/>
      <c r="AF713" s="327"/>
      <c r="AG713" s="327"/>
      <c r="AH713" s="327"/>
      <c r="AI713" s="327"/>
      <c r="AJ713" s="327"/>
      <c r="AK713" s="327"/>
      <c r="AL713" s="327"/>
      <c r="AM713" s="327"/>
      <c r="AN713" s="327"/>
      <c r="AO713" s="327"/>
      <c r="AP713" s="327"/>
      <c r="AQ713" s="327"/>
      <c r="AR713" s="327"/>
      <c r="AS713" s="327"/>
      <c r="AT713" s="327"/>
      <c r="AU713" s="327"/>
      <c r="AV713" s="327"/>
      <c r="AW713" s="327"/>
      <c r="AX713" s="327"/>
      <c r="AY713" s="327"/>
      <c r="AZ713" s="328">
        <v>1</v>
      </c>
    </row>
    <row r="714" spans="1:52">
      <c r="A714" s="315"/>
      <c r="B714" s="315"/>
      <c r="C714" s="318" t="s">
        <v>418</v>
      </c>
      <c r="D714" s="329"/>
      <c r="E714" s="330"/>
      <c r="F714" s="330"/>
      <c r="G714" s="330"/>
      <c r="H714" s="330"/>
      <c r="I714" s="330"/>
      <c r="J714" s="330"/>
      <c r="K714" s="330"/>
      <c r="L714" s="330"/>
      <c r="M714" s="330"/>
      <c r="N714" s="330"/>
      <c r="O714" s="330">
        <v>1</v>
      </c>
      <c r="P714" s="330"/>
      <c r="Q714" s="330"/>
      <c r="R714" s="330"/>
      <c r="S714" s="330"/>
      <c r="T714" s="330"/>
      <c r="U714" s="330"/>
      <c r="V714" s="330"/>
      <c r="W714" s="330"/>
      <c r="X714" s="330"/>
      <c r="Y714" s="330"/>
      <c r="Z714" s="330"/>
      <c r="AA714" s="330">
        <v>1</v>
      </c>
      <c r="AB714" s="330"/>
      <c r="AC714" s="330"/>
      <c r="AD714" s="330"/>
      <c r="AE714" s="330">
        <v>1</v>
      </c>
      <c r="AF714" s="330">
        <v>1</v>
      </c>
      <c r="AG714" s="330">
        <v>1</v>
      </c>
      <c r="AH714" s="330"/>
      <c r="AI714" s="330"/>
      <c r="AJ714" s="330"/>
      <c r="AK714" s="330"/>
      <c r="AL714" s="330"/>
      <c r="AM714" s="330"/>
      <c r="AN714" s="330"/>
      <c r="AO714" s="330"/>
      <c r="AP714" s="330"/>
      <c r="AQ714" s="330"/>
      <c r="AR714" s="330"/>
      <c r="AS714" s="330"/>
      <c r="AT714" s="330"/>
      <c r="AU714" s="330"/>
      <c r="AV714" s="330"/>
      <c r="AW714" s="330"/>
      <c r="AX714" s="330"/>
      <c r="AY714" s="330"/>
      <c r="AZ714" s="331">
        <v>5</v>
      </c>
    </row>
    <row r="715" spans="1:52">
      <c r="A715" s="315"/>
      <c r="B715" s="315"/>
      <c r="C715" s="318" t="s">
        <v>353</v>
      </c>
      <c r="D715" s="329"/>
      <c r="E715" s="330"/>
      <c r="F715" s="330"/>
      <c r="G715" s="330"/>
      <c r="H715" s="330"/>
      <c r="I715" s="330"/>
      <c r="J715" s="330"/>
      <c r="K715" s="330"/>
      <c r="L715" s="330"/>
      <c r="M715" s="330"/>
      <c r="N715" s="330"/>
      <c r="O715" s="330"/>
      <c r="P715" s="330"/>
      <c r="Q715" s="330"/>
      <c r="R715" s="330"/>
      <c r="S715" s="330"/>
      <c r="T715" s="330"/>
      <c r="U715" s="330"/>
      <c r="V715" s="330"/>
      <c r="W715" s="330"/>
      <c r="X715" s="330"/>
      <c r="Y715" s="330"/>
      <c r="Z715" s="330"/>
      <c r="AA715" s="330"/>
      <c r="AB715" s="330"/>
      <c r="AC715" s="330"/>
      <c r="AD715" s="330"/>
      <c r="AE715" s="330"/>
      <c r="AF715" s="330"/>
      <c r="AG715" s="330"/>
      <c r="AH715" s="330">
        <v>1</v>
      </c>
      <c r="AI715" s="330"/>
      <c r="AJ715" s="330"/>
      <c r="AK715" s="330"/>
      <c r="AL715" s="330"/>
      <c r="AM715" s="330"/>
      <c r="AN715" s="330"/>
      <c r="AO715" s="330"/>
      <c r="AP715" s="330"/>
      <c r="AQ715" s="330"/>
      <c r="AR715" s="330"/>
      <c r="AS715" s="330"/>
      <c r="AT715" s="330"/>
      <c r="AU715" s="330"/>
      <c r="AV715" s="330"/>
      <c r="AW715" s="330"/>
      <c r="AX715" s="330"/>
      <c r="AY715" s="330"/>
      <c r="AZ715" s="331">
        <v>1</v>
      </c>
    </row>
    <row r="716" spans="1:52">
      <c r="A716" s="315"/>
      <c r="B716" s="315"/>
      <c r="C716" s="318" t="s">
        <v>458</v>
      </c>
      <c r="D716" s="329"/>
      <c r="E716" s="330"/>
      <c r="F716" s="330"/>
      <c r="G716" s="330"/>
      <c r="H716" s="330"/>
      <c r="I716" s="330"/>
      <c r="J716" s="330"/>
      <c r="K716" s="330"/>
      <c r="L716" s="330"/>
      <c r="M716" s="330"/>
      <c r="N716" s="330"/>
      <c r="O716" s="330"/>
      <c r="P716" s="330"/>
      <c r="Q716" s="330"/>
      <c r="R716" s="330"/>
      <c r="S716" s="330"/>
      <c r="T716" s="330"/>
      <c r="U716" s="330">
        <v>1</v>
      </c>
      <c r="V716" s="330"/>
      <c r="W716" s="330"/>
      <c r="X716" s="330"/>
      <c r="Y716" s="330"/>
      <c r="Z716" s="330"/>
      <c r="AA716" s="330"/>
      <c r="AB716" s="330"/>
      <c r="AC716" s="330"/>
      <c r="AD716" s="330"/>
      <c r="AE716" s="330"/>
      <c r="AF716" s="330"/>
      <c r="AG716" s="330"/>
      <c r="AH716" s="330"/>
      <c r="AI716" s="330"/>
      <c r="AJ716" s="330"/>
      <c r="AK716" s="330"/>
      <c r="AL716" s="330"/>
      <c r="AM716" s="330"/>
      <c r="AN716" s="330"/>
      <c r="AO716" s="330"/>
      <c r="AP716" s="330"/>
      <c r="AQ716" s="330"/>
      <c r="AR716" s="330"/>
      <c r="AS716" s="330"/>
      <c r="AT716" s="330"/>
      <c r="AU716" s="330"/>
      <c r="AV716" s="330"/>
      <c r="AW716" s="330"/>
      <c r="AX716" s="330"/>
      <c r="AY716" s="330"/>
      <c r="AZ716" s="331">
        <v>1</v>
      </c>
    </row>
    <row r="717" spans="1:52">
      <c r="A717" s="315"/>
      <c r="B717" s="315"/>
      <c r="C717" s="318" t="s">
        <v>567</v>
      </c>
      <c r="D717" s="329"/>
      <c r="E717" s="330"/>
      <c r="F717" s="330"/>
      <c r="G717" s="330"/>
      <c r="H717" s="330"/>
      <c r="I717" s="330"/>
      <c r="J717" s="330"/>
      <c r="K717" s="330"/>
      <c r="L717" s="330"/>
      <c r="M717" s="330"/>
      <c r="N717" s="330"/>
      <c r="O717" s="330"/>
      <c r="P717" s="330"/>
      <c r="Q717" s="330"/>
      <c r="R717" s="330"/>
      <c r="S717" s="330"/>
      <c r="T717" s="330"/>
      <c r="U717" s="330"/>
      <c r="V717" s="330"/>
      <c r="W717" s="330"/>
      <c r="X717" s="330"/>
      <c r="Y717" s="330"/>
      <c r="Z717" s="330"/>
      <c r="AA717" s="330"/>
      <c r="AB717" s="330"/>
      <c r="AC717" s="330">
        <v>1</v>
      </c>
      <c r="AD717" s="330"/>
      <c r="AE717" s="330"/>
      <c r="AF717" s="330"/>
      <c r="AG717" s="330"/>
      <c r="AH717" s="330"/>
      <c r="AI717" s="330"/>
      <c r="AJ717" s="330"/>
      <c r="AK717" s="330"/>
      <c r="AL717" s="330"/>
      <c r="AM717" s="330">
        <v>1</v>
      </c>
      <c r="AN717" s="330"/>
      <c r="AO717" s="330"/>
      <c r="AP717" s="330"/>
      <c r="AQ717" s="330"/>
      <c r="AR717" s="330"/>
      <c r="AS717" s="330"/>
      <c r="AT717" s="330"/>
      <c r="AU717" s="330"/>
      <c r="AV717" s="330"/>
      <c r="AW717" s="330"/>
      <c r="AX717" s="330"/>
      <c r="AY717" s="330"/>
      <c r="AZ717" s="331">
        <v>2</v>
      </c>
    </row>
    <row r="718" spans="1:52">
      <c r="A718" s="315"/>
      <c r="B718" s="319" t="s">
        <v>989</v>
      </c>
      <c r="C718" s="320"/>
      <c r="D718" s="332"/>
      <c r="E718" s="333"/>
      <c r="F718" s="333"/>
      <c r="G718" s="333"/>
      <c r="H718" s="333"/>
      <c r="I718" s="333"/>
      <c r="J718" s="333"/>
      <c r="K718" s="333"/>
      <c r="L718" s="333"/>
      <c r="M718" s="333"/>
      <c r="N718" s="333">
        <v>1</v>
      </c>
      <c r="O718" s="333">
        <v>1</v>
      </c>
      <c r="P718" s="333"/>
      <c r="Q718" s="333"/>
      <c r="R718" s="333"/>
      <c r="S718" s="333"/>
      <c r="T718" s="333"/>
      <c r="U718" s="333">
        <v>1</v>
      </c>
      <c r="V718" s="333"/>
      <c r="W718" s="333"/>
      <c r="X718" s="333"/>
      <c r="Y718" s="333"/>
      <c r="Z718" s="333"/>
      <c r="AA718" s="333">
        <v>1</v>
      </c>
      <c r="AB718" s="333"/>
      <c r="AC718" s="333">
        <v>1</v>
      </c>
      <c r="AD718" s="333"/>
      <c r="AE718" s="333">
        <v>1</v>
      </c>
      <c r="AF718" s="333">
        <v>1</v>
      </c>
      <c r="AG718" s="333">
        <v>1</v>
      </c>
      <c r="AH718" s="333">
        <v>1</v>
      </c>
      <c r="AI718" s="333"/>
      <c r="AJ718" s="333"/>
      <c r="AK718" s="333"/>
      <c r="AL718" s="333"/>
      <c r="AM718" s="333">
        <v>1</v>
      </c>
      <c r="AN718" s="333"/>
      <c r="AO718" s="333"/>
      <c r="AP718" s="333"/>
      <c r="AQ718" s="333"/>
      <c r="AR718" s="333"/>
      <c r="AS718" s="333"/>
      <c r="AT718" s="333"/>
      <c r="AU718" s="333"/>
      <c r="AV718" s="333"/>
      <c r="AW718" s="333"/>
      <c r="AX718" s="333"/>
      <c r="AY718" s="333"/>
      <c r="AZ718" s="334">
        <v>10</v>
      </c>
    </row>
    <row r="719" spans="1:52">
      <c r="A719" s="315"/>
      <c r="B719" s="305" t="s">
        <v>32</v>
      </c>
      <c r="C719" s="305" t="s">
        <v>383</v>
      </c>
      <c r="D719" s="326"/>
      <c r="E719" s="327"/>
      <c r="F719" s="327"/>
      <c r="G719" s="327"/>
      <c r="H719" s="327"/>
      <c r="I719" s="327">
        <v>1</v>
      </c>
      <c r="J719" s="327"/>
      <c r="K719" s="327"/>
      <c r="L719" s="327"/>
      <c r="M719" s="327"/>
      <c r="N719" s="327"/>
      <c r="O719" s="327"/>
      <c r="P719" s="327"/>
      <c r="Q719" s="327"/>
      <c r="R719" s="327"/>
      <c r="S719" s="327"/>
      <c r="T719" s="327"/>
      <c r="U719" s="327"/>
      <c r="V719" s="327">
        <v>1</v>
      </c>
      <c r="W719" s="327"/>
      <c r="X719" s="327"/>
      <c r="Y719" s="327"/>
      <c r="Z719" s="327"/>
      <c r="AA719" s="327"/>
      <c r="AB719" s="327"/>
      <c r="AC719" s="327"/>
      <c r="AD719" s="327"/>
      <c r="AE719" s="327"/>
      <c r="AF719" s="327"/>
      <c r="AG719" s="327"/>
      <c r="AH719" s="327"/>
      <c r="AI719" s="327"/>
      <c r="AJ719" s="327"/>
      <c r="AK719" s="327"/>
      <c r="AL719" s="327"/>
      <c r="AM719" s="327"/>
      <c r="AN719" s="327"/>
      <c r="AO719" s="327"/>
      <c r="AP719" s="327"/>
      <c r="AQ719" s="327"/>
      <c r="AR719" s="327"/>
      <c r="AS719" s="327"/>
      <c r="AT719" s="327"/>
      <c r="AU719" s="327"/>
      <c r="AV719" s="327"/>
      <c r="AW719" s="327"/>
      <c r="AX719" s="327"/>
      <c r="AY719" s="327"/>
      <c r="AZ719" s="328">
        <v>2</v>
      </c>
    </row>
    <row r="720" spans="1:52">
      <c r="A720" s="315"/>
      <c r="B720" s="315"/>
      <c r="C720" s="318" t="s">
        <v>696</v>
      </c>
      <c r="D720" s="329"/>
      <c r="E720" s="330"/>
      <c r="F720" s="330"/>
      <c r="G720" s="330"/>
      <c r="H720" s="330"/>
      <c r="I720" s="330"/>
      <c r="J720" s="330"/>
      <c r="K720" s="330"/>
      <c r="L720" s="330"/>
      <c r="M720" s="330"/>
      <c r="N720" s="330"/>
      <c r="O720" s="330"/>
      <c r="P720" s="330"/>
      <c r="Q720" s="330"/>
      <c r="R720" s="330"/>
      <c r="S720" s="330"/>
      <c r="T720" s="330"/>
      <c r="U720" s="330"/>
      <c r="V720" s="330"/>
      <c r="W720" s="330"/>
      <c r="X720" s="330"/>
      <c r="Y720" s="330"/>
      <c r="Z720" s="330"/>
      <c r="AA720" s="330"/>
      <c r="AB720" s="330"/>
      <c r="AC720" s="330"/>
      <c r="AD720" s="330"/>
      <c r="AE720" s="330"/>
      <c r="AF720" s="330"/>
      <c r="AG720" s="330"/>
      <c r="AH720" s="330"/>
      <c r="AI720" s="330"/>
      <c r="AJ720" s="330">
        <v>1</v>
      </c>
      <c r="AK720" s="330"/>
      <c r="AL720" s="330"/>
      <c r="AM720" s="330"/>
      <c r="AN720" s="330"/>
      <c r="AO720" s="330"/>
      <c r="AP720" s="330"/>
      <c r="AQ720" s="330"/>
      <c r="AR720" s="330"/>
      <c r="AS720" s="330"/>
      <c r="AT720" s="330"/>
      <c r="AU720" s="330"/>
      <c r="AV720" s="330"/>
      <c r="AW720" s="330"/>
      <c r="AX720" s="330"/>
      <c r="AY720" s="330"/>
      <c r="AZ720" s="331">
        <v>1</v>
      </c>
    </row>
    <row r="721" spans="1:52">
      <c r="A721" s="315"/>
      <c r="B721" s="315"/>
      <c r="C721" s="318" t="s">
        <v>467</v>
      </c>
      <c r="D721" s="329"/>
      <c r="E721" s="330"/>
      <c r="F721" s="330"/>
      <c r="G721" s="330"/>
      <c r="H721" s="330"/>
      <c r="I721" s="330"/>
      <c r="J721" s="330"/>
      <c r="K721" s="330"/>
      <c r="L721" s="330"/>
      <c r="M721" s="330"/>
      <c r="N721" s="330"/>
      <c r="O721" s="330"/>
      <c r="P721" s="330"/>
      <c r="Q721" s="330"/>
      <c r="R721" s="330"/>
      <c r="S721" s="330"/>
      <c r="T721" s="330"/>
      <c r="U721" s="330">
        <v>1</v>
      </c>
      <c r="V721" s="330"/>
      <c r="W721" s="330">
        <v>1</v>
      </c>
      <c r="X721" s="330"/>
      <c r="Y721" s="330"/>
      <c r="Z721" s="330"/>
      <c r="AA721" s="330"/>
      <c r="AB721" s="330"/>
      <c r="AC721" s="330"/>
      <c r="AD721" s="330"/>
      <c r="AE721" s="330"/>
      <c r="AF721" s="330"/>
      <c r="AG721" s="330"/>
      <c r="AH721" s="330"/>
      <c r="AI721" s="330"/>
      <c r="AJ721" s="330"/>
      <c r="AK721" s="330"/>
      <c r="AL721" s="330"/>
      <c r="AM721" s="330"/>
      <c r="AN721" s="330"/>
      <c r="AO721" s="330"/>
      <c r="AP721" s="330"/>
      <c r="AQ721" s="330"/>
      <c r="AR721" s="330"/>
      <c r="AS721" s="330"/>
      <c r="AT721" s="330"/>
      <c r="AU721" s="330"/>
      <c r="AV721" s="330"/>
      <c r="AW721" s="330"/>
      <c r="AX721" s="330"/>
      <c r="AY721" s="330"/>
      <c r="AZ721" s="331">
        <v>2</v>
      </c>
    </row>
    <row r="722" spans="1:52">
      <c r="A722" s="315"/>
      <c r="B722" s="315"/>
      <c r="C722" s="318" t="s">
        <v>32</v>
      </c>
      <c r="D722" s="329"/>
      <c r="E722" s="330"/>
      <c r="F722" s="330"/>
      <c r="G722" s="330"/>
      <c r="H722" s="330"/>
      <c r="I722" s="330"/>
      <c r="J722" s="330"/>
      <c r="K722" s="330"/>
      <c r="L722" s="330"/>
      <c r="M722" s="330"/>
      <c r="N722" s="330"/>
      <c r="O722" s="330">
        <v>1</v>
      </c>
      <c r="P722" s="330"/>
      <c r="Q722" s="330"/>
      <c r="R722" s="330"/>
      <c r="S722" s="330"/>
      <c r="T722" s="330"/>
      <c r="U722" s="330"/>
      <c r="V722" s="330"/>
      <c r="W722" s="330">
        <v>1</v>
      </c>
      <c r="X722" s="330"/>
      <c r="Y722" s="330"/>
      <c r="Z722" s="330"/>
      <c r="AA722" s="330"/>
      <c r="AB722" s="330"/>
      <c r="AC722" s="330"/>
      <c r="AD722" s="330"/>
      <c r="AE722" s="330"/>
      <c r="AF722" s="330"/>
      <c r="AG722" s="330"/>
      <c r="AH722" s="330"/>
      <c r="AI722" s="330"/>
      <c r="AJ722" s="330"/>
      <c r="AK722" s="330"/>
      <c r="AL722" s="330"/>
      <c r="AM722" s="330">
        <v>1</v>
      </c>
      <c r="AN722" s="330"/>
      <c r="AO722" s="330">
        <v>1</v>
      </c>
      <c r="AP722" s="330"/>
      <c r="AQ722" s="330"/>
      <c r="AR722" s="330"/>
      <c r="AS722" s="330"/>
      <c r="AT722" s="330"/>
      <c r="AU722" s="330"/>
      <c r="AV722" s="330"/>
      <c r="AW722" s="330"/>
      <c r="AX722" s="330"/>
      <c r="AY722" s="330"/>
      <c r="AZ722" s="331">
        <v>4</v>
      </c>
    </row>
    <row r="723" spans="1:52">
      <c r="A723" s="315"/>
      <c r="B723" s="319" t="s">
        <v>943</v>
      </c>
      <c r="C723" s="320"/>
      <c r="D723" s="332"/>
      <c r="E723" s="333"/>
      <c r="F723" s="333"/>
      <c r="G723" s="333"/>
      <c r="H723" s="333"/>
      <c r="I723" s="333">
        <v>1</v>
      </c>
      <c r="J723" s="333"/>
      <c r="K723" s="333"/>
      <c r="L723" s="333"/>
      <c r="M723" s="333"/>
      <c r="N723" s="333"/>
      <c r="O723" s="333">
        <v>1</v>
      </c>
      <c r="P723" s="333"/>
      <c r="Q723" s="333"/>
      <c r="R723" s="333"/>
      <c r="S723" s="333"/>
      <c r="T723" s="333"/>
      <c r="U723" s="333">
        <v>1</v>
      </c>
      <c r="V723" s="333">
        <v>1</v>
      </c>
      <c r="W723" s="333">
        <v>2</v>
      </c>
      <c r="X723" s="333"/>
      <c r="Y723" s="333"/>
      <c r="Z723" s="333"/>
      <c r="AA723" s="333"/>
      <c r="AB723" s="333"/>
      <c r="AC723" s="333"/>
      <c r="AD723" s="333"/>
      <c r="AE723" s="333"/>
      <c r="AF723" s="333"/>
      <c r="AG723" s="333"/>
      <c r="AH723" s="333"/>
      <c r="AI723" s="333"/>
      <c r="AJ723" s="333">
        <v>1</v>
      </c>
      <c r="AK723" s="333"/>
      <c r="AL723" s="333"/>
      <c r="AM723" s="333">
        <v>1</v>
      </c>
      <c r="AN723" s="333"/>
      <c r="AO723" s="333">
        <v>1</v>
      </c>
      <c r="AP723" s="333"/>
      <c r="AQ723" s="333"/>
      <c r="AR723" s="333"/>
      <c r="AS723" s="333"/>
      <c r="AT723" s="333"/>
      <c r="AU723" s="333"/>
      <c r="AV723" s="333"/>
      <c r="AW723" s="333"/>
      <c r="AX723" s="333"/>
      <c r="AY723" s="333"/>
      <c r="AZ723" s="334">
        <v>9</v>
      </c>
    </row>
    <row r="724" spans="1:52">
      <c r="A724" s="315"/>
      <c r="B724" s="305" t="s">
        <v>185</v>
      </c>
      <c r="C724" s="305" t="s">
        <v>622</v>
      </c>
      <c r="D724" s="326"/>
      <c r="E724" s="327"/>
      <c r="F724" s="327"/>
      <c r="G724" s="327"/>
      <c r="H724" s="327"/>
      <c r="I724" s="327"/>
      <c r="J724" s="327"/>
      <c r="K724" s="327"/>
      <c r="L724" s="327"/>
      <c r="M724" s="327"/>
      <c r="N724" s="327"/>
      <c r="O724" s="327"/>
      <c r="P724" s="327"/>
      <c r="Q724" s="327"/>
      <c r="R724" s="327"/>
      <c r="S724" s="327"/>
      <c r="T724" s="327"/>
      <c r="U724" s="327"/>
      <c r="V724" s="327"/>
      <c r="W724" s="327"/>
      <c r="X724" s="327"/>
      <c r="Y724" s="327"/>
      <c r="Z724" s="327"/>
      <c r="AA724" s="327"/>
      <c r="AB724" s="327"/>
      <c r="AC724" s="327"/>
      <c r="AD724" s="327"/>
      <c r="AE724" s="327"/>
      <c r="AF724" s="327">
        <v>1</v>
      </c>
      <c r="AG724" s="327"/>
      <c r="AH724" s="327"/>
      <c r="AI724" s="327"/>
      <c r="AJ724" s="327"/>
      <c r="AK724" s="327"/>
      <c r="AL724" s="327"/>
      <c r="AM724" s="327"/>
      <c r="AN724" s="327"/>
      <c r="AO724" s="327"/>
      <c r="AP724" s="327"/>
      <c r="AQ724" s="327"/>
      <c r="AR724" s="327"/>
      <c r="AS724" s="327"/>
      <c r="AT724" s="327"/>
      <c r="AU724" s="327"/>
      <c r="AV724" s="327"/>
      <c r="AW724" s="327"/>
      <c r="AX724" s="327"/>
      <c r="AY724" s="327"/>
      <c r="AZ724" s="328">
        <v>1</v>
      </c>
    </row>
    <row r="725" spans="1:52">
      <c r="A725" s="315"/>
      <c r="B725" s="315"/>
      <c r="C725" s="318" t="s">
        <v>695</v>
      </c>
      <c r="D725" s="329"/>
      <c r="E725" s="330"/>
      <c r="F725" s="330"/>
      <c r="G725" s="330"/>
      <c r="H725" s="330"/>
      <c r="I725" s="330"/>
      <c r="J725" s="330"/>
      <c r="K725" s="330"/>
      <c r="L725" s="330"/>
      <c r="M725" s="330"/>
      <c r="N725" s="330"/>
      <c r="O725" s="330"/>
      <c r="P725" s="330"/>
      <c r="Q725" s="330"/>
      <c r="R725" s="330"/>
      <c r="S725" s="330"/>
      <c r="T725" s="330"/>
      <c r="U725" s="330"/>
      <c r="V725" s="330"/>
      <c r="W725" s="330"/>
      <c r="X725" s="330"/>
      <c r="Y725" s="330"/>
      <c r="Z725" s="330"/>
      <c r="AA725" s="330"/>
      <c r="AB725" s="330"/>
      <c r="AC725" s="330"/>
      <c r="AD725" s="330"/>
      <c r="AE725" s="330"/>
      <c r="AF725" s="330"/>
      <c r="AG725" s="330"/>
      <c r="AH725" s="330"/>
      <c r="AI725" s="330"/>
      <c r="AJ725" s="330">
        <v>1</v>
      </c>
      <c r="AK725" s="330"/>
      <c r="AL725" s="330"/>
      <c r="AM725" s="330"/>
      <c r="AN725" s="330"/>
      <c r="AO725" s="330"/>
      <c r="AP725" s="330"/>
      <c r="AQ725" s="330"/>
      <c r="AR725" s="330"/>
      <c r="AS725" s="330"/>
      <c r="AT725" s="330"/>
      <c r="AU725" s="330"/>
      <c r="AV725" s="330"/>
      <c r="AW725" s="330"/>
      <c r="AX725" s="330"/>
      <c r="AY725" s="330"/>
      <c r="AZ725" s="331">
        <v>1</v>
      </c>
    </row>
    <row r="726" spans="1:52">
      <c r="A726" s="315"/>
      <c r="B726" s="315"/>
      <c r="C726" s="318" t="s">
        <v>771</v>
      </c>
      <c r="D726" s="329"/>
      <c r="E726" s="330"/>
      <c r="F726" s="330"/>
      <c r="G726" s="330"/>
      <c r="H726" s="330"/>
      <c r="I726" s="330"/>
      <c r="J726" s="330"/>
      <c r="K726" s="330"/>
      <c r="L726" s="330"/>
      <c r="M726" s="330"/>
      <c r="N726" s="330"/>
      <c r="O726" s="330"/>
      <c r="P726" s="330"/>
      <c r="Q726" s="330"/>
      <c r="R726" s="330"/>
      <c r="S726" s="330"/>
      <c r="T726" s="330"/>
      <c r="U726" s="330"/>
      <c r="V726" s="330"/>
      <c r="W726" s="330"/>
      <c r="X726" s="330"/>
      <c r="Y726" s="330"/>
      <c r="Z726" s="330"/>
      <c r="AA726" s="330"/>
      <c r="AB726" s="330"/>
      <c r="AC726" s="330"/>
      <c r="AD726" s="330"/>
      <c r="AE726" s="330"/>
      <c r="AF726" s="330"/>
      <c r="AG726" s="330"/>
      <c r="AH726" s="330"/>
      <c r="AI726" s="330"/>
      <c r="AJ726" s="330"/>
      <c r="AK726" s="330"/>
      <c r="AL726" s="330"/>
      <c r="AM726" s="330"/>
      <c r="AN726" s="330"/>
      <c r="AO726" s="330">
        <v>1</v>
      </c>
      <c r="AP726" s="330"/>
      <c r="AQ726" s="330"/>
      <c r="AR726" s="330"/>
      <c r="AS726" s="330"/>
      <c r="AT726" s="330"/>
      <c r="AU726" s="330"/>
      <c r="AV726" s="330"/>
      <c r="AW726" s="330"/>
      <c r="AX726" s="330"/>
      <c r="AY726" s="330"/>
      <c r="AZ726" s="331">
        <v>1</v>
      </c>
    </row>
    <row r="727" spans="1:52">
      <c r="A727" s="315"/>
      <c r="B727" s="315"/>
      <c r="C727" s="318" t="s">
        <v>584</v>
      </c>
      <c r="D727" s="329"/>
      <c r="E727" s="330"/>
      <c r="F727" s="330"/>
      <c r="G727" s="330"/>
      <c r="H727" s="330"/>
      <c r="I727" s="330"/>
      <c r="J727" s="330"/>
      <c r="K727" s="330"/>
      <c r="L727" s="330"/>
      <c r="M727" s="330"/>
      <c r="N727" s="330"/>
      <c r="O727" s="330"/>
      <c r="P727" s="330"/>
      <c r="Q727" s="330"/>
      <c r="R727" s="330"/>
      <c r="S727" s="330"/>
      <c r="T727" s="330"/>
      <c r="U727" s="330"/>
      <c r="V727" s="330"/>
      <c r="W727" s="330"/>
      <c r="X727" s="330"/>
      <c r="Y727" s="330"/>
      <c r="Z727" s="330"/>
      <c r="AA727" s="330"/>
      <c r="AB727" s="330"/>
      <c r="AC727" s="330"/>
      <c r="AD727" s="330"/>
      <c r="AE727" s="330">
        <v>1</v>
      </c>
      <c r="AF727" s="330"/>
      <c r="AG727" s="330"/>
      <c r="AH727" s="330"/>
      <c r="AI727" s="330"/>
      <c r="AJ727" s="330"/>
      <c r="AK727" s="330"/>
      <c r="AL727" s="330"/>
      <c r="AM727" s="330"/>
      <c r="AN727" s="330"/>
      <c r="AO727" s="330"/>
      <c r="AP727" s="330"/>
      <c r="AQ727" s="330"/>
      <c r="AR727" s="330"/>
      <c r="AS727" s="330"/>
      <c r="AT727" s="330"/>
      <c r="AU727" s="330"/>
      <c r="AV727" s="330"/>
      <c r="AW727" s="330"/>
      <c r="AX727" s="330"/>
      <c r="AY727" s="330"/>
      <c r="AZ727" s="331">
        <v>1</v>
      </c>
    </row>
    <row r="728" spans="1:52">
      <c r="A728" s="315"/>
      <c r="B728" s="315"/>
      <c r="C728" s="318" t="s">
        <v>32</v>
      </c>
      <c r="D728" s="329"/>
      <c r="E728" s="330"/>
      <c r="F728" s="330"/>
      <c r="G728" s="330"/>
      <c r="H728" s="330"/>
      <c r="I728" s="330"/>
      <c r="J728" s="330"/>
      <c r="K728" s="330"/>
      <c r="L728" s="330"/>
      <c r="M728" s="330"/>
      <c r="N728" s="330"/>
      <c r="O728" s="330"/>
      <c r="P728" s="330"/>
      <c r="Q728" s="330"/>
      <c r="R728" s="330"/>
      <c r="S728" s="330"/>
      <c r="T728" s="330"/>
      <c r="U728" s="330"/>
      <c r="V728" s="330"/>
      <c r="W728" s="330"/>
      <c r="X728" s="330"/>
      <c r="Y728" s="330"/>
      <c r="Z728" s="330"/>
      <c r="AA728" s="330"/>
      <c r="AB728" s="330"/>
      <c r="AC728" s="330"/>
      <c r="AD728" s="330"/>
      <c r="AE728" s="330"/>
      <c r="AF728" s="330"/>
      <c r="AG728" s="330"/>
      <c r="AH728" s="330"/>
      <c r="AI728" s="330"/>
      <c r="AJ728" s="330"/>
      <c r="AK728" s="330"/>
      <c r="AL728" s="330"/>
      <c r="AM728" s="330"/>
      <c r="AN728" s="330"/>
      <c r="AO728" s="330"/>
      <c r="AP728" s="330"/>
      <c r="AQ728" s="330"/>
      <c r="AR728" s="330">
        <v>1</v>
      </c>
      <c r="AS728" s="330">
        <v>1</v>
      </c>
      <c r="AT728" s="330"/>
      <c r="AU728" s="330"/>
      <c r="AV728" s="330"/>
      <c r="AW728" s="330"/>
      <c r="AX728" s="330"/>
      <c r="AY728" s="330"/>
      <c r="AZ728" s="331">
        <v>2</v>
      </c>
    </row>
    <row r="729" spans="1:52">
      <c r="A729" s="315"/>
      <c r="B729" s="315"/>
      <c r="C729" s="318" t="s">
        <v>399</v>
      </c>
      <c r="D729" s="329"/>
      <c r="E729" s="330"/>
      <c r="F729" s="330"/>
      <c r="G729" s="330"/>
      <c r="H729" s="330"/>
      <c r="I729" s="330"/>
      <c r="J729" s="330"/>
      <c r="K729" s="330"/>
      <c r="L729" s="330">
        <v>1</v>
      </c>
      <c r="M729" s="330"/>
      <c r="N729" s="330"/>
      <c r="O729" s="330"/>
      <c r="P729" s="330"/>
      <c r="Q729" s="330"/>
      <c r="R729" s="330"/>
      <c r="S729" s="330"/>
      <c r="T729" s="330"/>
      <c r="U729" s="330"/>
      <c r="V729" s="330"/>
      <c r="W729" s="330"/>
      <c r="X729" s="330"/>
      <c r="Y729" s="330"/>
      <c r="Z729" s="330"/>
      <c r="AA729" s="330"/>
      <c r="AB729" s="330"/>
      <c r="AC729" s="330"/>
      <c r="AD729" s="330"/>
      <c r="AE729" s="330"/>
      <c r="AF729" s="330"/>
      <c r="AG729" s="330"/>
      <c r="AH729" s="330"/>
      <c r="AI729" s="330"/>
      <c r="AJ729" s="330"/>
      <c r="AK729" s="330"/>
      <c r="AL729" s="330"/>
      <c r="AM729" s="330"/>
      <c r="AN729" s="330"/>
      <c r="AO729" s="330"/>
      <c r="AP729" s="330"/>
      <c r="AQ729" s="330"/>
      <c r="AR729" s="330"/>
      <c r="AS729" s="330"/>
      <c r="AT729" s="330"/>
      <c r="AU729" s="330"/>
      <c r="AV729" s="330"/>
      <c r="AW729" s="330"/>
      <c r="AX729" s="330"/>
      <c r="AY729" s="330"/>
      <c r="AZ729" s="331">
        <v>1</v>
      </c>
    </row>
    <row r="730" spans="1:52">
      <c r="A730" s="315"/>
      <c r="B730" s="319" t="s">
        <v>904</v>
      </c>
      <c r="C730" s="320"/>
      <c r="D730" s="332"/>
      <c r="E730" s="333"/>
      <c r="F730" s="333"/>
      <c r="G730" s="333"/>
      <c r="H730" s="333"/>
      <c r="I730" s="333"/>
      <c r="J730" s="333"/>
      <c r="K730" s="333"/>
      <c r="L730" s="333">
        <v>1</v>
      </c>
      <c r="M730" s="333"/>
      <c r="N730" s="333"/>
      <c r="O730" s="333"/>
      <c r="P730" s="333"/>
      <c r="Q730" s="333"/>
      <c r="R730" s="333"/>
      <c r="S730" s="333"/>
      <c r="T730" s="333"/>
      <c r="U730" s="333"/>
      <c r="V730" s="333"/>
      <c r="W730" s="333"/>
      <c r="X730" s="333"/>
      <c r="Y730" s="333"/>
      <c r="Z730" s="333"/>
      <c r="AA730" s="333"/>
      <c r="AB730" s="333"/>
      <c r="AC730" s="333"/>
      <c r="AD730" s="333"/>
      <c r="AE730" s="333">
        <v>1</v>
      </c>
      <c r="AF730" s="333">
        <v>1</v>
      </c>
      <c r="AG730" s="333"/>
      <c r="AH730" s="333"/>
      <c r="AI730" s="333"/>
      <c r="AJ730" s="333">
        <v>1</v>
      </c>
      <c r="AK730" s="333"/>
      <c r="AL730" s="333"/>
      <c r="AM730" s="333"/>
      <c r="AN730" s="333"/>
      <c r="AO730" s="333">
        <v>1</v>
      </c>
      <c r="AP730" s="333"/>
      <c r="AQ730" s="333"/>
      <c r="AR730" s="333">
        <v>1</v>
      </c>
      <c r="AS730" s="333">
        <v>1</v>
      </c>
      <c r="AT730" s="333"/>
      <c r="AU730" s="333"/>
      <c r="AV730" s="333"/>
      <c r="AW730" s="333"/>
      <c r="AX730" s="333"/>
      <c r="AY730" s="333"/>
      <c r="AZ730" s="334">
        <v>7</v>
      </c>
    </row>
    <row r="731" spans="1:52">
      <c r="A731" s="315"/>
      <c r="B731" s="305" t="s">
        <v>294</v>
      </c>
      <c r="C731" s="317"/>
      <c r="D731" s="326"/>
      <c r="E731" s="327"/>
      <c r="F731" s="327"/>
      <c r="G731" s="327"/>
      <c r="H731" s="327"/>
      <c r="I731" s="327"/>
      <c r="J731" s="327"/>
      <c r="K731" s="327"/>
      <c r="L731" s="327"/>
      <c r="M731" s="327"/>
      <c r="N731" s="327"/>
      <c r="O731" s="327"/>
      <c r="P731" s="327">
        <v>1</v>
      </c>
      <c r="Q731" s="327"/>
      <c r="R731" s="327"/>
      <c r="S731" s="327"/>
      <c r="T731" s="327"/>
      <c r="U731" s="327">
        <v>1</v>
      </c>
      <c r="V731" s="327"/>
      <c r="W731" s="327"/>
      <c r="X731" s="327">
        <v>1</v>
      </c>
      <c r="Y731" s="327"/>
      <c r="Z731" s="327"/>
      <c r="AA731" s="327">
        <v>1</v>
      </c>
      <c r="AB731" s="327"/>
      <c r="AC731" s="327"/>
      <c r="AD731" s="327"/>
      <c r="AE731" s="327">
        <v>2</v>
      </c>
      <c r="AF731" s="327"/>
      <c r="AG731" s="327"/>
      <c r="AH731" s="327"/>
      <c r="AI731" s="327"/>
      <c r="AJ731" s="327"/>
      <c r="AK731" s="327"/>
      <c r="AL731" s="327"/>
      <c r="AM731" s="327"/>
      <c r="AN731" s="327">
        <v>1</v>
      </c>
      <c r="AO731" s="327"/>
      <c r="AP731" s="327"/>
      <c r="AQ731" s="327"/>
      <c r="AR731" s="327"/>
      <c r="AS731" s="327"/>
      <c r="AT731" s="327"/>
      <c r="AU731" s="327"/>
      <c r="AV731" s="327"/>
      <c r="AW731" s="327"/>
      <c r="AX731" s="327"/>
      <c r="AY731" s="327"/>
      <c r="AZ731" s="328">
        <v>7</v>
      </c>
    </row>
    <row r="732" spans="1:52">
      <c r="A732" s="315"/>
      <c r="B732" s="305" t="s">
        <v>291</v>
      </c>
      <c r="C732" s="317"/>
      <c r="D732" s="326"/>
      <c r="E732" s="327"/>
      <c r="F732" s="327"/>
      <c r="G732" s="327"/>
      <c r="H732" s="327"/>
      <c r="I732" s="327"/>
      <c r="J732" s="327"/>
      <c r="K732" s="327"/>
      <c r="L732" s="327"/>
      <c r="M732" s="327"/>
      <c r="N732" s="327"/>
      <c r="O732" s="327"/>
      <c r="P732" s="327"/>
      <c r="Q732" s="327"/>
      <c r="R732" s="327"/>
      <c r="S732" s="327"/>
      <c r="T732" s="327"/>
      <c r="U732" s="327"/>
      <c r="V732" s="327"/>
      <c r="W732" s="327"/>
      <c r="X732" s="327"/>
      <c r="Y732" s="327"/>
      <c r="Z732" s="327"/>
      <c r="AA732" s="327"/>
      <c r="AB732" s="327"/>
      <c r="AC732" s="327"/>
      <c r="AD732" s="327"/>
      <c r="AE732" s="327">
        <v>1</v>
      </c>
      <c r="AF732" s="327">
        <v>1</v>
      </c>
      <c r="AG732" s="327"/>
      <c r="AH732" s="327"/>
      <c r="AI732" s="327"/>
      <c r="AJ732" s="327"/>
      <c r="AK732" s="327">
        <v>1</v>
      </c>
      <c r="AL732" s="327">
        <v>1</v>
      </c>
      <c r="AM732" s="327"/>
      <c r="AN732" s="327"/>
      <c r="AO732" s="327"/>
      <c r="AP732" s="327"/>
      <c r="AQ732" s="327"/>
      <c r="AR732" s="327"/>
      <c r="AS732" s="327"/>
      <c r="AT732" s="327"/>
      <c r="AU732" s="327">
        <v>1</v>
      </c>
      <c r="AV732" s="327"/>
      <c r="AW732" s="327"/>
      <c r="AX732" s="327"/>
      <c r="AY732" s="327"/>
      <c r="AZ732" s="328">
        <v>5</v>
      </c>
    </row>
    <row r="733" spans="1:52">
      <c r="A733" s="315"/>
      <c r="B733" s="305" t="s">
        <v>295</v>
      </c>
      <c r="C733" s="317"/>
      <c r="D733" s="326"/>
      <c r="E733" s="327"/>
      <c r="F733" s="327"/>
      <c r="G733" s="327"/>
      <c r="H733" s="327"/>
      <c r="I733" s="327"/>
      <c r="J733" s="327"/>
      <c r="K733" s="327"/>
      <c r="L733" s="327"/>
      <c r="M733" s="327"/>
      <c r="N733" s="327"/>
      <c r="O733" s="327"/>
      <c r="P733" s="327"/>
      <c r="Q733" s="327"/>
      <c r="R733" s="327"/>
      <c r="S733" s="327"/>
      <c r="T733" s="327"/>
      <c r="U733" s="327"/>
      <c r="V733" s="327"/>
      <c r="W733" s="327"/>
      <c r="X733" s="327"/>
      <c r="Y733" s="327">
        <v>1</v>
      </c>
      <c r="Z733" s="327"/>
      <c r="AA733" s="327"/>
      <c r="AB733" s="327"/>
      <c r="AC733" s="327"/>
      <c r="AD733" s="327"/>
      <c r="AE733" s="327"/>
      <c r="AF733" s="327"/>
      <c r="AG733" s="327"/>
      <c r="AH733" s="327"/>
      <c r="AI733" s="327">
        <v>1</v>
      </c>
      <c r="AJ733" s="327">
        <v>1</v>
      </c>
      <c r="AK733" s="327"/>
      <c r="AL733" s="327"/>
      <c r="AM733" s="327"/>
      <c r="AN733" s="327"/>
      <c r="AO733" s="327"/>
      <c r="AP733" s="327"/>
      <c r="AQ733" s="327"/>
      <c r="AR733" s="327"/>
      <c r="AS733" s="327"/>
      <c r="AT733" s="327"/>
      <c r="AU733" s="327"/>
      <c r="AV733" s="327"/>
      <c r="AW733" s="327"/>
      <c r="AX733" s="327"/>
      <c r="AY733" s="327"/>
      <c r="AZ733" s="328">
        <v>3</v>
      </c>
    </row>
    <row r="734" spans="1:52">
      <c r="A734" s="339" t="s">
        <v>943</v>
      </c>
      <c r="B734" s="340"/>
      <c r="C734" s="340"/>
      <c r="D734" s="341"/>
      <c r="E734" s="342"/>
      <c r="F734" s="342"/>
      <c r="G734" s="342"/>
      <c r="H734" s="342"/>
      <c r="I734" s="342">
        <v>1</v>
      </c>
      <c r="J734" s="342"/>
      <c r="K734" s="342"/>
      <c r="L734" s="342">
        <v>1</v>
      </c>
      <c r="M734" s="342"/>
      <c r="N734" s="342">
        <v>1</v>
      </c>
      <c r="O734" s="342">
        <v>2</v>
      </c>
      <c r="P734" s="342">
        <v>1</v>
      </c>
      <c r="Q734" s="342"/>
      <c r="R734" s="342"/>
      <c r="S734" s="342"/>
      <c r="T734" s="342"/>
      <c r="U734" s="342">
        <v>3</v>
      </c>
      <c r="V734" s="342">
        <v>1</v>
      </c>
      <c r="W734" s="342">
        <v>2</v>
      </c>
      <c r="X734" s="342">
        <v>1</v>
      </c>
      <c r="Y734" s="342">
        <v>1</v>
      </c>
      <c r="Z734" s="342">
        <v>1</v>
      </c>
      <c r="AA734" s="342">
        <v>2</v>
      </c>
      <c r="AB734" s="342"/>
      <c r="AC734" s="342">
        <v>1</v>
      </c>
      <c r="AD734" s="342">
        <v>4</v>
      </c>
      <c r="AE734" s="342">
        <v>9</v>
      </c>
      <c r="AF734" s="342">
        <v>4</v>
      </c>
      <c r="AG734" s="342">
        <v>1</v>
      </c>
      <c r="AH734" s="342">
        <v>2</v>
      </c>
      <c r="AI734" s="342">
        <v>1</v>
      </c>
      <c r="AJ734" s="342">
        <v>3</v>
      </c>
      <c r="AK734" s="342">
        <v>1</v>
      </c>
      <c r="AL734" s="342">
        <v>1</v>
      </c>
      <c r="AM734" s="342">
        <v>2</v>
      </c>
      <c r="AN734" s="342">
        <v>2</v>
      </c>
      <c r="AO734" s="342">
        <v>2</v>
      </c>
      <c r="AP734" s="342"/>
      <c r="AQ734" s="342"/>
      <c r="AR734" s="342">
        <v>1</v>
      </c>
      <c r="AS734" s="342">
        <v>1</v>
      </c>
      <c r="AT734" s="342"/>
      <c r="AU734" s="342">
        <v>1</v>
      </c>
      <c r="AV734" s="342"/>
      <c r="AW734" s="342"/>
      <c r="AX734" s="342"/>
      <c r="AY734" s="342"/>
      <c r="AZ734" s="343">
        <v>53</v>
      </c>
    </row>
    <row r="735" spans="1:52">
      <c r="A735" s="305" t="s">
        <v>62</v>
      </c>
      <c r="B735" s="305" t="s">
        <v>344</v>
      </c>
      <c r="C735" s="305" t="s">
        <v>563</v>
      </c>
      <c r="D735" s="326"/>
      <c r="E735" s="327"/>
      <c r="F735" s="327"/>
      <c r="G735" s="327"/>
      <c r="H735" s="327"/>
      <c r="I735" s="327"/>
      <c r="J735" s="327"/>
      <c r="K735" s="327"/>
      <c r="L735" s="327"/>
      <c r="M735" s="327"/>
      <c r="N735" s="327"/>
      <c r="O735" s="327"/>
      <c r="P735" s="327"/>
      <c r="Q735" s="327"/>
      <c r="R735" s="327"/>
      <c r="S735" s="327"/>
      <c r="T735" s="327"/>
      <c r="U735" s="327"/>
      <c r="V735" s="327"/>
      <c r="W735" s="327"/>
      <c r="X735" s="327"/>
      <c r="Y735" s="327"/>
      <c r="Z735" s="327"/>
      <c r="AA735" s="327"/>
      <c r="AB735" s="327">
        <v>1</v>
      </c>
      <c r="AC735" s="327"/>
      <c r="AD735" s="327"/>
      <c r="AE735" s="327">
        <v>3</v>
      </c>
      <c r="AF735" s="327"/>
      <c r="AG735" s="327">
        <v>1</v>
      </c>
      <c r="AH735" s="327"/>
      <c r="AI735" s="327"/>
      <c r="AJ735" s="327"/>
      <c r="AK735" s="327"/>
      <c r="AL735" s="327"/>
      <c r="AM735" s="327"/>
      <c r="AN735" s="327"/>
      <c r="AO735" s="327"/>
      <c r="AP735" s="327"/>
      <c r="AQ735" s="327"/>
      <c r="AR735" s="327"/>
      <c r="AS735" s="327"/>
      <c r="AT735" s="327"/>
      <c r="AU735" s="327"/>
      <c r="AV735" s="327"/>
      <c r="AW735" s="327"/>
      <c r="AX735" s="327"/>
      <c r="AY735" s="327"/>
      <c r="AZ735" s="328">
        <v>5</v>
      </c>
    </row>
    <row r="736" spans="1:52">
      <c r="A736" s="315"/>
      <c r="B736" s="315"/>
      <c r="C736" s="318" t="s">
        <v>484</v>
      </c>
      <c r="D736" s="329"/>
      <c r="E736" s="330"/>
      <c r="F736" s="330"/>
      <c r="G736" s="330"/>
      <c r="H736" s="330"/>
      <c r="I736" s="330"/>
      <c r="J736" s="330"/>
      <c r="K736" s="330"/>
      <c r="L736" s="330"/>
      <c r="M736" s="330"/>
      <c r="N736" s="330"/>
      <c r="O736" s="330"/>
      <c r="P736" s="330"/>
      <c r="Q736" s="330"/>
      <c r="R736" s="330"/>
      <c r="S736" s="330"/>
      <c r="T736" s="330"/>
      <c r="U736" s="330"/>
      <c r="V736" s="330"/>
      <c r="W736" s="330">
        <v>1</v>
      </c>
      <c r="X736" s="330"/>
      <c r="Y736" s="330"/>
      <c r="Z736" s="330"/>
      <c r="AA736" s="330"/>
      <c r="AB736" s="330">
        <v>2</v>
      </c>
      <c r="AC736" s="330"/>
      <c r="AD736" s="330">
        <v>2</v>
      </c>
      <c r="AE736" s="330"/>
      <c r="AF736" s="330"/>
      <c r="AG736" s="330">
        <v>3</v>
      </c>
      <c r="AH736" s="330">
        <v>1</v>
      </c>
      <c r="AI736" s="330"/>
      <c r="AJ736" s="330"/>
      <c r="AK736" s="330"/>
      <c r="AL736" s="330">
        <v>2</v>
      </c>
      <c r="AM736" s="330"/>
      <c r="AN736" s="330"/>
      <c r="AO736" s="330"/>
      <c r="AP736" s="330"/>
      <c r="AQ736" s="330"/>
      <c r="AR736" s="330"/>
      <c r="AS736" s="330"/>
      <c r="AT736" s="330"/>
      <c r="AU736" s="330"/>
      <c r="AV736" s="330"/>
      <c r="AW736" s="330"/>
      <c r="AX736" s="330"/>
      <c r="AY736" s="330"/>
      <c r="AZ736" s="331">
        <v>11</v>
      </c>
    </row>
    <row r="737" spans="1:52">
      <c r="A737" s="315"/>
      <c r="B737" s="315"/>
      <c r="C737" s="318" t="s">
        <v>651</v>
      </c>
      <c r="D737" s="329"/>
      <c r="E737" s="330"/>
      <c r="F737" s="330"/>
      <c r="G737" s="330"/>
      <c r="H737" s="330"/>
      <c r="I737" s="330"/>
      <c r="J737" s="330"/>
      <c r="K737" s="330"/>
      <c r="L737" s="330"/>
      <c r="M737" s="330"/>
      <c r="N737" s="330"/>
      <c r="O737" s="330"/>
      <c r="P737" s="330"/>
      <c r="Q737" s="330"/>
      <c r="R737" s="330"/>
      <c r="S737" s="330"/>
      <c r="T737" s="330"/>
      <c r="U737" s="330"/>
      <c r="V737" s="330"/>
      <c r="W737" s="330"/>
      <c r="X737" s="330"/>
      <c r="Y737" s="330"/>
      <c r="Z737" s="330"/>
      <c r="AA737" s="330"/>
      <c r="AB737" s="330"/>
      <c r="AC737" s="330"/>
      <c r="AD737" s="330"/>
      <c r="AE737" s="330"/>
      <c r="AF737" s="330"/>
      <c r="AG737" s="330">
        <v>3</v>
      </c>
      <c r="AH737" s="330">
        <v>1</v>
      </c>
      <c r="AI737" s="330"/>
      <c r="AJ737" s="330"/>
      <c r="AK737" s="330"/>
      <c r="AL737" s="330"/>
      <c r="AM737" s="330"/>
      <c r="AN737" s="330"/>
      <c r="AO737" s="330"/>
      <c r="AP737" s="330"/>
      <c r="AQ737" s="330"/>
      <c r="AR737" s="330"/>
      <c r="AS737" s="330"/>
      <c r="AT737" s="330"/>
      <c r="AU737" s="330"/>
      <c r="AV737" s="330"/>
      <c r="AW737" s="330"/>
      <c r="AX737" s="330"/>
      <c r="AY737" s="330"/>
      <c r="AZ737" s="331">
        <v>4</v>
      </c>
    </row>
    <row r="738" spans="1:52">
      <c r="A738" s="315"/>
      <c r="B738" s="315"/>
      <c r="C738" s="318" t="s">
        <v>534</v>
      </c>
      <c r="D738" s="329"/>
      <c r="E738" s="330"/>
      <c r="F738" s="330"/>
      <c r="G738" s="330"/>
      <c r="H738" s="330"/>
      <c r="I738" s="330"/>
      <c r="J738" s="330"/>
      <c r="K738" s="330"/>
      <c r="L738" s="330"/>
      <c r="M738" s="330"/>
      <c r="N738" s="330"/>
      <c r="O738" s="330"/>
      <c r="P738" s="330"/>
      <c r="Q738" s="330"/>
      <c r="R738" s="330"/>
      <c r="S738" s="330"/>
      <c r="T738" s="330"/>
      <c r="U738" s="330"/>
      <c r="V738" s="330"/>
      <c r="W738" s="330"/>
      <c r="X738" s="330"/>
      <c r="Y738" s="330"/>
      <c r="Z738" s="330"/>
      <c r="AA738" s="330">
        <v>1</v>
      </c>
      <c r="AB738" s="330"/>
      <c r="AC738" s="330"/>
      <c r="AD738" s="330"/>
      <c r="AE738" s="330">
        <v>1</v>
      </c>
      <c r="AF738" s="330"/>
      <c r="AG738" s="330">
        <v>1</v>
      </c>
      <c r="AH738" s="330"/>
      <c r="AI738" s="330"/>
      <c r="AJ738" s="330"/>
      <c r="AK738" s="330"/>
      <c r="AL738" s="330"/>
      <c r="AM738" s="330"/>
      <c r="AN738" s="330"/>
      <c r="AO738" s="330"/>
      <c r="AP738" s="330"/>
      <c r="AQ738" s="330"/>
      <c r="AR738" s="330"/>
      <c r="AS738" s="330"/>
      <c r="AT738" s="330"/>
      <c r="AU738" s="330"/>
      <c r="AV738" s="330"/>
      <c r="AW738" s="330"/>
      <c r="AX738" s="330"/>
      <c r="AY738" s="330"/>
      <c r="AZ738" s="331">
        <v>3</v>
      </c>
    </row>
    <row r="739" spans="1:52">
      <c r="A739" s="315"/>
      <c r="B739" s="315"/>
      <c r="C739" s="318" t="s">
        <v>712</v>
      </c>
      <c r="D739" s="329"/>
      <c r="E739" s="330"/>
      <c r="F739" s="330"/>
      <c r="G739" s="330"/>
      <c r="H739" s="330"/>
      <c r="I739" s="330"/>
      <c r="J739" s="330"/>
      <c r="K739" s="330"/>
      <c r="L739" s="330"/>
      <c r="M739" s="330"/>
      <c r="N739" s="330"/>
      <c r="O739" s="330"/>
      <c r="P739" s="330"/>
      <c r="Q739" s="330"/>
      <c r="R739" s="330"/>
      <c r="S739" s="330"/>
      <c r="T739" s="330"/>
      <c r="U739" s="330"/>
      <c r="V739" s="330"/>
      <c r="W739" s="330"/>
      <c r="X739" s="330"/>
      <c r="Y739" s="330"/>
      <c r="Z739" s="330"/>
      <c r="AA739" s="330"/>
      <c r="AB739" s="330"/>
      <c r="AC739" s="330"/>
      <c r="AD739" s="330"/>
      <c r="AE739" s="330"/>
      <c r="AF739" s="330"/>
      <c r="AG739" s="330"/>
      <c r="AH739" s="330"/>
      <c r="AI739" s="330"/>
      <c r="AJ739" s="330"/>
      <c r="AK739" s="330">
        <v>1</v>
      </c>
      <c r="AL739" s="330"/>
      <c r="AM739" s="330"/>
      <c r="AN739" s="330"/>
      <c r="AO739" s="330"/>
      <c r="AP739" s="330"/>
      <c r="AQ739" s="330"/>
      <c r="AR739" s="330"/>
      <c r="AS739" s="330"/>
      <c r="AT739" s="330"/>
      <c r="AU739" s="330"/>
      <c r="AV739" s="330"/>
      <c r="AW739" s="330"/>
      <c r="AX739" s="330"/>
      <c r="AY739" s="330"/>
      <c r="AZ739" s="331">
        <v>1</v>
      </c>
    </row>
    <row r="740" spans="1:52">
      <c r="A740" s="315"/>
      <c r="B740" s="319" t="s">
        <v>944</v>
      </c>
      <c r="C740" s="320"/>
      <c r="D740" s="332"/>
      <c r="E740" s="333"/>
      <c r="F740" s="333"/>
      <c r="G740" s="333"/>
      <c r="H740" s="333"/>
      <c r="I740" s="333"/>
      <c r="J740" s="333"/>
      <c r="K740" s="333"/>
      <c r="L740" s="333"/>
      <c r="M740" s="333"/>
      <c r="N740" s="333"/>
      <c r="O740" s="333"/>
      <c r="P740" s="333"/>
      <c r="Q740" s="333"/>
      <c r="R740" s="333"/>
      <c r="S740" s="333"/>
      <c r="T740" s="333"/>
      <c r="U740" s="333"/>
      <c r="V740" s="333"/>
      <c r="W740" s="333">
        <v>1</v>
      </c>
      <c r="X740" s="333"/>
      <c r="Y740" s="333"/>
      <c r="Z740" s="333"/>
      <c r="AA740" s="333">
        <v>1</v>
      </c>
      <c r="AB740" s="333">
        <v>3</v>
      </c>
      <c r="AC740" s="333"/>
      <c r="AD740" s="333">
        <v>2</v>
      </c>
      <c r="AE740" s="333">
        <v>4</v>
      </c>
      <c r="AF740" s="333"/>
      <c r="AG740" s="333">
        <v>8</v>
      </c>
      <c r="AH740" s="333">
        <v>2</v>
      </c>
      <c r="AI740" s="333"/>
      <c r="AJ740" s="333"/>
      <c r="AK740" s="333">
        <v>1</v>
      </c>
      <c r="AL740" s="333">
        <v>2</v>
      </c>
      <c r="AM740" s="333"/>
      <c r="AN740" s="333"/>
      <c r="AO740" s="333"/>
      <c r="AP740" s="333"/>
      <c r="AQ740" s="333"/>
      <c r="AR740" s="333"/>
      <c r="AS740" s="333"/>
      <c r="AT740" s="333"/>
      <c r="AU740" s="333"/>
      <c r="AV740" s="333"/>
      <c r="AW740" s="333"/>
      <c r="AX740" s="333"/>
      <c r="AY740" s="333"/>
      <c r="AZ740" s="334">
        <v>24</v>
      </c>
    </row>
    <row r="741" spans="1:52">
      <c r="A741" s="315"/>
      <c r="B741" s="305" t="s">
        <v>62</v>
      </c>
      <c r="C741" s="305" t="s">
        <v>713</v>
      </c>
      <c r="D741" s="326"/>
      <c r="E741" s="327"/>
      <c r="F741" s="327"/>
      <c r="G741" s="327"/>
      <c r="H741" s="327"/>
      <c r="I741" s="327"/>
      <c r="J741" s="327"/>
      <c r="K741" s="327"/>
      <c r="L741" s="327"/>
      <c r="M741" s="327"/>
      <c r="N741" s="327"/>
      <c r="O741" s="327"/>
      <c r="P741" s="327"/>
      <c r="Q741" s="327"/>
      <c r="R741" s="327"/>
      <c r="S741" s="327"/>
      <c r="T741" s="327"/>
      <c r="U741" s="327"/>
      <c r="V741" s="327"/>
      <c r="W741" s="327"/>
      <c r="X741" s="327"/>
      <c r="Y741" s="327"/>
      <c r="Z741" s="327"/>
      <c r="AA741" s="327"/>
      <c r="AB741" s="327"/>
      <c r="AC741" s="327"/>
      <c r="AD741" s="327"/>
      <c r="AE741" s="327"/>
      <c r="AF741" s="327"/>
      <c r="AG741" s="327"/>
      <c r="AH741" s="327"/>
      <c r="AI741" s="327"/>
      <c r="AJ741" s="327"/>
      <c r="AK741" s="327">
        <v>1</v>
      </c>
      <c r="AL741" s="327"/>
      <c r="AM741" s="327"/>
      <c r="AN741" s="327"/>
      <c r="AO741" s="327"/>
      <c r="AP741" s="327"/>
      <c r="AQ741" s="327"/>
      <c r="AR741" s="327"/>
      <c r="AS741" s="327"/>
      <c r="AT741" s="327"/>
      <c r="AU741" s="327"/>
      <c r="AV741" s="327"/>
      <c r="AW741" s="327"/>
      <c r="AX741" s="327"/>
      <c r="AY741" s="327"/>
      <c r="AZ741" s="328">
        <v>1</v>
      </c>
    </row>
    <row r="742" spans="1:52">
      <c r="A742" s="315"/>
      <c r="B742" s="315"/>
      <c r="C742" s="318" t="s">
        <v>717</v>
      </c>
      <c r="D742" s="329"/>
      <c r="E742" s="330"/>
      <c r="F742" s="330"/>
      <c r="G742" s="330"/>
      <c r="H742" s="330"/>
      <c r="I742" s="330"/>
      <c r="J742" s="330"/>
      <c r="K742" s="330"/>
      <c r="L742" s="330"/>
      <c r="M742" s="330"/>
      <c r="N742" s="330"/>
      <c r="O742" s="330"/>
      <c r="P742" s="330"/>
      <c r="Q742" s="330"/>
      <c r="R742" s="330"/>
      <c r="S742" s="330"/>
      <c r="T742" s="330"/>
      <c r="U742" s="330"/>
      <c r="V742" s="330"/>
      <c r="W742" s="330"/>
      <c r="X742" s="330"/>
      <c r="Y742" s="330"/>
      <c r="Z742" s="330"/>
      <c r="AA742" s="330"/>
      <c r="AB742" s="330"/>
      <c r="AC742" s="330"/>
      <c r="AD742" s="330"/>
      <c r="AE742" s="330"/>
      <c r="AF742" s="330"/>
      <c r="AG742" s="330"/>
      <c r="AH742" s="330"/>
      <c r="AI742" s="330"/>
      <c r="AJ742" s="330"/>
      <c r="AK742" s="330">
        <v>1</v>
      </c>
      <c r="AL742" s="330"/>
      <c r="AM742" s="330"/>
      <c r="AN742" s="330"/>
      <c r="AO742" s="330"/>
      <c r="AP742" s="330"/>
      <c r="AQ742" s="330"/>
      <c r="AR742" s="330"/>
      <c r="AS742" s="330"/>
      <c r="AT742" s="330"/>
      <c r="AU742" s="330"/>
      <c r="AV742" s="330"/>
      <c r="AW742" s="330"/>
      <c r="AX742" s="330"/>
      <c r="AY742" s="330"/>
      <c r="AZ742" s="331">
        <v>1</v>
      </c>
    </row>
    <row r="743" spans="1:52">
      <c r="A743" s="315"/>
      <c r="B743" s="315"/>
      <c r="C743" s="318" t="s">
        <v>62</v>
      </c>
      <c r="D743" s="329"/>
      <c r="E743" s="330"/>
      <c r="F743" s="330"/>
      <c r="G743" s="330"/>
      <c r="H743" s="330"/>
      <c r="I743" s="330"/>
      <c r="J743" s="330"/>
      <c r="K743" s="330"/>
      <c r="L743" s="330"/>
      <c r="M743" s="330"/>
      <c r="N743" s="330"/>
      <c r="O743" s="330"/>
      <c r="P743" s="330"/>
      <c r="Q743" s="330"/>
      <c r="R743" s="330"/>
      <c r="S743" s="330"/>
      <c r="T743" s="330"/>
      <c r="U743" s="330"/>
      <c r="V743" s="330"/>
      <c r="W743" s="330"/>
      <c r="X743" s="330"/>
      <c r="Y743" s="330"/>
      <c r="Z743" s="330"/>
      <c r="AA743" s="330"/>
      <c r="AB743" s="330"/>
      <c r="AC743" s="330"/>
      <c r="AD743" s="330"/>
      <c r="AE743" s="330"/>
      <c r="AF743" s="330"/>
      <c r="AG743" s="330">
        <v>1</v>
      </c>
      <c r="AH743" s="330"/>
      <c r="AI743" s="330"/>
      <c r="AJ743" s="330"/>
      <c r="AK743" s="330"/>
      <c r="AL743" s="330"/>
      <c r="AM743" s="330"/>
      <c r="AN743" s="330"/>
      <c r="AO743" s="330"/>
      <c r="AP743" s="330"/>
      <c r="AQ743" s="330"/>
      <c r="AR743" s="330"/>
      <c r="AS743" s="330"/>
      <c r="AT743" s="330"/>
      <c r="AU743" s="330"/>
      <c r="AV743" s="330"/>
      <c r="AW743" s="330"/>
      <c r="AX743" s="330"/>
      <c r="AY743" s="330"/>
      <c r="AZ743" s="331">
        <v>1</v>
      </c>
    </row>
    <row r="744" spans="1:52">
      <c r="A744" s="315"/>
      <c r="B744" s="315"/>
      <c r="C744" s="318" t="s">
        <v>247</v>
      </c>
      <c r="D744" s="329"/>
      <c r="E744" s="330"/>
      <c r="F744" s="330"/>
      <c r="G744" s="330"/>
      <c r="H744" s="330"/>
      <c r="I744" s="330"/>
      <c r="J744" s="330"/>
      <c r="K744" s="330"/>
      <c r="L744" s="330"/>
      <c r="M744" s="330"/>
      <c r="N744" s="330"/>
      <c r="O744" s="330"/>
      <c r="P744" s="330"/>
      <c r="Q744" s="330"/>
      <c r="R744" s="330"/>
      <c r="S744" s="330"/>
      <c r="T744" s="330"/>
      <c r="U744" s="330"/>
      <c r="V744" s="330"/>
      <c r="W744" s="330"/>
      <c r="X744" s="330"/>
      <c r="Y744" s="330"/>
      <c r="Z744" s="330"/>
      <c r="AA744" s="330"/>
      <c r="AB744" s="330"/>
      <c r="AC744" s="330"/>
      <c r="AD744" s="330"/>
      <c r="AE744" s="330"/>
      <c r="AF744" s="330"/>
      <c r="AG744" s="330">
        <v>2</v>
      </c>
      <c r="AH744" s="330"/>
      <c r="AI744" s="330"/>
      <c r="AJ744" s="330"/>
      <c r="AK744" s="330"/>
      <c r="AL744" s="330"/>
      <c r="AM744" s="330"/>
      <c r="AN744" s="330"/>
      <c r="AO744" s="330"/>
      <c r="AP744" s="330"/>
      <c r="AQ744" s="330"/>
      <c r="AR744" s="330"/>
      <c r="AS744" s="330"/>
      <c r="AT744" s="330"/>
      <c r="AU744" s="330"/>
      <c r="AV744" s="330"/>
      <c r="AW744" s="330"/>
      <c r="AX744" s="330"/>
      <c r="AY744" s="330"/>
      <c r="AZ744" s="331">
        <v>2</v>
      </c>
    </row>
    <row r="745" spans="1:52">
      <c r="A745" s="315"/>
      <c r="B745" s="315"/>
      <c r="C745" s="318" t="s">
        <v>503</v>
      </c>
      <c r="D745" s="329"/>
      <c r="E745" s="330"/>
      <c r="F745" s="330"/>
      <c r="G745" s="330"/>
      <c r="H745" s="330"/>
      <c r="I745" s="330"/>
      <c r="J745" s="330"/>
      <c r="K745" s="330"/>
      <c r="L745" s="330"/>
      <c r="M745" s="330"/>
      <c r="N745" s="330"/>
      <c r="O745" s="330"/>
      <c r="P745" s="330"/>
      <c r="Q745" s="330"/>
      <c r="R745" s="330"/>
      <c r="S745" s="330"/>
      <c r="T745" s="330"/>
      <c r="U745" s="330"/>
      <c r="V745" s="330"/>
      <c r="W745" s="330"/>
      <c r="X745" s="330">
        <v>1</v>
      </c>
      <c r="Y745" s="330"/>
      <c r="Z745" s="330"/>
      <c r="AA745" s="330"/>
      <c r="AB745" s="330"/>
      <c r="AC745" s="330"/>
      <c r="AD745" s="330"/>
      <c r="AE745" s="330"/>
      <c r="AF745" s="330"/>
      <c r="AG745" s="330"/>
      <c r="AH745" s="330"/>
      <c r="AI745" s="330"/>
      <c r="AJ745" s="330"/>
      <c r="AK745" s="330"/>
      <c r="AL745" s="330"/>
      <c r="AM745" s="330"/>
      <c r="AN745" s="330"/>
      <c r="AO745" s="330"/>
      <c r="AP745" s="330"/>
      <c r="AQ745" s="330"/>
      <c r="AR745" s="330"/>
      <c r="AS745" s="330"/>
      <c r="AT745" s="330"/>
      <c r="AU745" s="330"/>
      <c r="AV745" s="330"/>
      <c r="AW745" s="330"/>
      <c r="AX745" s="330"/>
      <c r="AY745" s="330"/>
      <c r="AZ745" s="331">
        <v>1</v>
      </c>
    </row>
    <row r="746" spans="1:52">
      <c r="A746" s="315"/>
      <c r="B746" s="319" t="s">
        <v>945</v>
      </c>
      <c r="C746" s="320"/>
      <c r="D746" s="332"/>
      <c r="E746" s="333"/>
      <c r="F746" s="333"/>
      <c r="G746" s="333"/>
      <c r="H746" s="333"/>
      <c r="I746" s="333"/>
      <c r="J746" s="333"/>
      <c r="K746" s="333"/>
      <c r="L746" s="333"/>
      <c r="M746" s="333"/>
      <c r="N746" s="333"/>
      <c r="O746" s="333"/>
      <c r="P746" s="333"/>
      <c r="Q746" s="333"/>
      <c r="R746" s="333"/>
      <c r="S746" s="333"/>
      <c r="T746" s="333"/>
      <c r="U746" s="333"/>
      <c r="V746" s="333"/>
      <c r="W746" s="333"/>
      <c r="X746" s="333">
        <v>1</v>
      </c>
      <c r="Y746" s="333"/>
      <c r="Z746" s="333"/>
      <c r="AA746" s="333"/>
      <c r="AB746" s="333"/>
      <c r="AC746" s="333"/>
      <c r="AD746" s="333"/>
      <c r="AE746" s="333"/>
      <c r="AF746" s="333"/>
      <c r="AG746" s="333">
        <v>3</v>
      </c>
      <c r="AH746" s="333"/>
      <c r="AI746" s="333"/>
      <c r="AJ746" s="333"/>
      <c r="AK746" s="333">
        <v>2</v>
      </c>
      <c r="AL746" s="333"/>
      <c r="AM746" s="333"/>
      <c r="AN746" s="333"/>
      <c r="AO746" s="333"/>
      <c r="AP746" s="333"/>
      <c r="AQ746" s="333"/>
      <c r="AR746" s="333"/>
      <c r="AS746" s="333"/>
      <c r="AT746" s="333"/>
      <c r="AU746" s="333"/>
      <c r="AV746" s="333"/>
      <c r="AW746" s="333"/>
      <c r="AX746" s="333"/>
      <c r="AY746" s="333"/>
      <c r="AZ746" s="334">
        <v>6</v>
      </c>
    </row>
    <row r="747" spans="1:52">
      <c r="A747" s="315"/>
      <c r="B747" s="305" t="s">
        <v>342</v>
      </c>
      <c r="C747" s="305" t="s">
        <v>342</v>
      </c>
      <c r="D747" s="326"/>
      <c r="E747" s="327"/>
      <c r="F747" s="327"/>
      <c r="G747" s="327"/>
      <c r="H747" s="327"/>
      <c r="I747" s="327"/>
      <c r="J747" s="327"/>
      <c r="K747" s="327"/>
      <c r="L747" s="327"/>
      <c r="M747" s="327"/>
      <c r="N747" s="327"/>
      <c r="O747" s="327"/>
      <c r="P747" s="327"/>
      <c r="Q747" s="327"/>
      <c r="R747" s="327"/>
      <c r="S747" s="327"/>
      <c r="T747" s="327"/>
      <c r="U747" s="327"/>
      <c r="V747" s="327"/>
      <c r="W747" s="327"/>
      <c r="X747" s="327"/>
      <c r="Y747" s="327"/>
      <c r="Z747" s="327"/>
      <c r="AA747" s="327"/>
      <c r="AB747" s="327"/>
      <c r="AC747" s="327"/>
      <c r="AD747" s="327"/>
      <c r="AE747" s="327"/>
      <c r="AF747" s="327"/>
      <c r="AG747" s="327"/>
      <c r="AH747" s="327"/>
      <c r="AI747" s="327"/>
      <c r="AJ747" s="327"/>
      <c r="AK747" s="327"/>
      <c r="AL747" s="327"/>
      <c r="AM747" s="327"/>
      <c r="AN747" s="327"/>
      <c r="AO747" s="327"/>
      <c r="AP747" s="327"/>
      <c r="AQ747" s="327"/>
      <c r="AR747" s="327"/>
      <c r="AS747" s="327"/>
      <c r="AT747" s="327"/>
      <c r="AU747" s="327"/>
      <c r="AV747" s="327">
        <v>1</v>
      </c>
      <c r="AW747" s="327"/>
      <c r="AX747" s="327"/>
      <c r="AY747" s="327"/>
      <c r="AZ747" s="328">
        <v>1</v>
      </c>
    </row>
    <row r="748" spans="1:52">
      <c r="A748" s="315"/>
      <c r="B748" s="315"/>
      <c r="C748" s="318" t="s">
        <v>596</v>
      </c>
      <c r="D748" s="329"/>
      <c r="E748" s="330"/>
      <c r="F748" s="330"/>
      <c r="G748" s="330"/>
      <c r="H748" s="330"/>
      <c r="I748" s="330"/>
      <c r="J748" s="330"/>
      <c r="K748" s="330"/>
      <c r="L748" s="330"/>
      <c r="M748" s="330"/>
      <c r="N748" s="330"/>
      <c r="O748" s="330"/>
      <c r="P748" s="330"/>
      <c r="Q748" s="330"/>
      <c r="R748" s="330"/>
      <c r="S748" s="330"/>
      <c r="T748" s="330"/>
      <c r="U748" s="330"/>
      <c r="V748" s="330"/>
      <c r="W748" s="330"/>
      <c r="X748" s="330"/>
      <c r="Y748" s="330"/>
      <c r="Z748" s="330"/>
      <c r="AA748" s="330"/>
      <c r="AB748" s="330"/>
      <c r="AC748" s="330"/>
      <c r="AD748" s="330"/>
      <c r="AE748" s="330">
        <v>1</v>
      </c>
      <c r="AF748" s="330"/>
      <c r="AG748" s="330">
        <v>1</v>
      </c>
      <c r="AH748" s="330"/>
      <c r="AI748" s="330"/>
      <c r="AJ748" s="330"/>
      <c r="AK748" s="330"/>
      <c r="AL748" s="330"/>
      <c r="AM748" s="330"/>
      <c r="AN748" s="330"/>
      <c r="AO748" s="330"/>
      <c r="AP748" s="330"/>
      <c r="AQ748" s="330"/>
      <c r="AR748" s="330"/>
      <c r="AS748" s="330"/>
      <c r="AT748" s="330"/>
      <c r="AU748" s="330"/>
      <c r="AV748" s="330"/>
      <c r="AW748" s="330"/>
      <c r="AX748" s="330"/>
      <c r="AY748" s="330"/>
      <c r="AZ748" s="331">
        <v>2</v>
      </c>
    </row>
    <row r="749" spans="1:52">
      <c r="A749" s="315"/>
      <c r="B749" s="319" t="s">
        <v>946</v>
      </c>
      <c r="C749" s="320"/>
      <c r="D749" s="332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33"/>
      <c r="P749" s="333"/>
      <c r="Q749" s="333"/>
      <c r="R749" s="333"/>
      <c r="S749" s="333"/>
      <c r="T749" s="333"/>
      <c r="U749" s="333"/>
      <c r="V749" s="333"/>
      <c r="W749" s="333"/>
      <c r="X749" s="333"/>
      <c r="Y749" s="333"/>
      <c r="Z749" s="333"/>
      <c r="AA749" s="333"/>
      <c r="AB749" s="333"/>
      <c r="AC749" s="333"/>
      <c r="AD749" s="333"/>
      <c r="AE749" s="333">
        <v>1</v>
      </c>
      <c r="AF749" s="333"/>
      <c r="AG749" s="333">
        <v>1</v>
      </c>
      <c r="AH749" s="333"/>
      <c r="AI749" s="333"/>
      <c r="AJ749" s="333"/>
      <c r="AK749" s="333"/>
      <c r="AL749" s="333"/>
      <c r="AM749" s="333"/>
      <c r="AN749" s="333"/>
      <c r="AO749" s="333"/>
      <c r="AP749" s="333"/>
      <c r="AQ749" s="333"/>
      <c r="AR749" s="333"/>
      <c r="AS749" s="333"/>
      <c r="AT749" s="333"/>
      <c r="AU749" s="333"/>
      <c r="AV749" s="333">
        <v>1</v>
      </c>
      <c r="AW749" s="333"/>
      <c r="AX749" s="333"/>
      <c r="AY749" s="333"/>
      <c r="AZ749" s="334">
        <v>3</v>
      </c>
    </row>
    <row r="750" spans="1:52">
      <c r="A750" s="315"/>
      <c r="B750" s="305" t="s">
        <v>343</v>
      </c>
      <c r="C750" s="305" t="s">
        <v>799</v>
      </c>
      <c r="D750" s="326"/>
      <c r="E750" s="327"/>
      <c r="F750" s="327"/>
      <c r="G750" s="327"/>
      <c r="H750" s="327"/>
      <c r="I750" s="327"/>
      <c r="J750" s="327"/>
      <c r="K750" s="327"/>
      <c r="L750" s="327"/>
      <c r="M750" s="327"/>
      <c r="N750" s="327"/>
      <c r="O750" s="327"/>
      <c r="P750" s="327"/>
      <c r="Q750" s="327"/>
      <c r="R750" s="327"/>
      <c r="S750" s="327"/>
      <c r="T750" s="327"/>
      <c r="U750" s="327"/>
      <c r="V750" s="327"/>
      <c r="W750" s="327"/>
      <c r="X750" s="327"/>
      <c r="Y750" s="327"/>
      <c r="Z750" s="327"/>
      <c r="AA750" s="327"/>
      <c r="AB750" s="327"/>
      <c r="AC750" s="327"/>
      <c r="AD750" s="327"/>
      <c r="AE750" s="327"/>
      <c r="AF750" s="327"/>
      <c r="AG750" s="327"/>
      <c r="AH750" s="327"/>
      <c r="AI750" s="327"/>
      <c r="AJ750" s="327"/>
      <c r="AK750" s="327"/>
      <c r="AL750" s="327"/>
      <c r="AM750" s="327"/>
      <c r="AN750" s="327"/>
      <c r="AO750" s="327"/>
      <c r="AP750" s="327"/>
      <c r="AQ750" s="327"/>
      <c r="AR750" s="327"/>
      <c r="AS750" s="327">
        <v>1</v>
      </c>
      <c r="AT750" s="327"/>
      <c r="AU750" s="327"/>
      <c r="AV750" s="327"/>
      <c r="AW750" s="327"/>
      <c r="AX750" s="327"/>
      <c r="AY750" s="327"/>
      <c r="AZ750" s="328">
        <v>1</v>
      </c>
    </row>
    <row r="751" spans="1:52">
      <c r="A751" s="315"/>
      <c r="B751" s="319" t="s">
        <v>947</v>
      </c>
      <c r="C751" s="320"/>
      <c r="D751" s="332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33"/>
      <c r="P751" s="333"/>
      <c r="Q751" s="333"/>
      <c r="R751" s="333"/>
      <c r="S751" s="333"/>
      <c r="T751" s="333"/>
      <c r="U751" s="333"/>
      <c r="V751" s="333"/>
      <c r="W751" s="333"/>
      <c r="X751" s="333"/>
      <c r="Y751" s="333"/>
      <c r="Z751" s="333"/>
      <c r="AA751" s="333"/>
      <c r="AB751" s="333"/>
      <c r="AC751" s="333"/>
      <c r="AD751" s="333"/>
      <c r="AE751" s="333"/>
      <c r="AF751" s="333"/>
      <c r="AG751" s="333"/>
      <c r="AH751" s="333"/>
      <c r="AI751" s="333"/>
      <c r="AJ751" s="333"/>
      <c r="AK751" s="333"/>
      <c r="AL751" s="333"/>
      <c r="AM751" s="333"/>
      <c r="AN751" s="333"/>
      <c r="AO751" s="333"/>
      <c r="AP751" s="333"/>
      <c r="AQ751" s="333"/>
      <c r="AR751" s="333"/>
      <c r="AS751" s="333">
        <v>1</v>
      </c>
      <c r="AT751" s="333"/>
      <c r="AU751" s="333"/>
      <c r="AV751" s="333"/>
      <c r="AW751" s="333"/>
      <c r="AX751" s="333"/>
      <c r="AY751" s="333"/>
      <c r="AZ751" s="334">
        <v>1</v>
      </c>
    </row>
    <row r="752" spans="1:52">
      <c r="A752" s="339" t="s">
        <v>945</v>
      </c>
      <c r="B752" s="340"/>
      <c r="C752" s="340"/>
      <c r="D752" s="341"/>
      <c r="E752" s="342"/>
      <c r="F752" s="342"/>
      <c r="G752" s="342"/>
      <c r="H752" s="342"/>
      <c r="I752" s="342"/>
      <c r="J752" s="342"/>
      <c r="K752" s="342"/>
      <c r="L752" s="342"/>
      <c r="M752" s="342"/>
      <c r="N752" s="342"/>
      <c r="O752" s="342"/>
      <c r="P752" s="342"/>
      <c r="Q752" s="342"/>
      <c r="R752" s="342"/>
      <c r="S752" s="342"/>
      <c r="T752" s="342"/>
      <c r="U752" s="342"/>
      <c r="V752" s="342"/>
      <c r="W752" s="342">
        <v>1</v>
      </c>
      <c r="X752" s="342">
        <v>1</v>
      </c>
      <c r="Y752" s="342"/>
      <c r="Z752" s="342"/>
      <c r="AA752" s="342">
        <v>1</v>
      </c>
      <c r="AB752" s="342">
        <v>3</v>
      </c>
      <c r="AC752" s="342"/>
      <c r="AD752" s="342">
        <v>2</v>
      </c>
      <c r="AE752" s="342">
        <v>5</v>
      </c>
      <c r="AF752" s="342"/>
      <c r="AG752" s="342">
        <v>12</v>
      </c>
      <c r="AH752" s="342">
        <v>2</v>
      </c>
      <c r="AI752" s="342"/>
      <c r="AJ752" s="342"/>
      <c r="AK752" s="342">
        <v>3</v>
      </c>
      <c r="AL752" s="342">
        <v>2</v>
      </c>
      <c r="AM752" s="342"/>
      <c r="AN752" s="342"/>
      <c r="AO752" s="342"/>
      <c r="AP752" s="342"/>
      <c r="AQ752" s="342"/>
      <c r="AR752" s="342"/>
      <c r="AS752" s="342">
        <v>1</v>
      </c>
      <c r="AT752" s="342"/>
      <c r="AU752" s="342"/>
      <c r="AV752" s="342">
        <v>1</v>
      </c>
      <c r="AW752" s="342"/>
      <c r="AX752" s="342"/>
      <c r="AY752" s="342"/>
      <c r="AZ752" s="343">
        <v>34</v>
      </c>
    </row>
    <row r="753" spans="1:52">
      <c r="A753" s="305" t="s">
        <v>30</v>
      </c>
      <c r="B753" s="305" t="s">
        <v>323</v>
      </c>
      <c r="C753" s="305" t="s">
        <v>788</v>
      </c>
      <c r="D753" s="326"/>
      <c r="E753" s="327"/>
      <c r="F753" s="327"/>
      <c r="G753" s="327"/>
      <c r="H753" s="327"/>
      <c r="I753" s="327"/>
      <c r="J753" s="327"/>
      <c r="K753" s="327"/>
      <c r="L753" s="327"/>
      <c r="M753" s="327"/>
      <c r="N753" s="327"/>
      <c r="O753" s="327"/>
      <c r="P753" s="327"/>
      <c r="Q753" s="327"/>
      <c r="R753" s="327"/>
      <c r="S753" s="327"/>
      <c r="T753" s="327"/>
      <c r="U753" s="327"/>
      <c r="V753" s="327"/>
      <c r="W753" s="327"/>
      <c r="X753" s="327"/>
      <c r="Y753" s="327"/>
      <c r="Z753" s="327"/>
      <c r="AA753" s="327"/>
      <c r="AB753" s="327"/>
      <c r="AC753" s="327"/>
      <c r="AD753" s="327"/>
      <c r="AE753" s="327"/>
      <c r="AF753" s="327"/>
      <c r="AG753" s="327"/>
      <c r="AH753" s="327"/>
      <c r="AI753" s="327"/>
      <c r="AJ753" s="327"/>
      <c r="AK753" s="327"/>
      <c r="AL753" s="327">
        <v>1</v>
      </c>
      <c r="AM753" s="327">
        <v>1</v>
      </c>
      <c r="AN753" s="327"/>
      <c r="AO753" s="327">
        <v>1</v>
      </c>
      <c r="AP753" s="327"/>
      <c r="AQ753" s="327"/>
      <c r="AR753" s="327"/>
      <c r="AS753" s="327"/>
      <c r="AT753" s="327"/>
      <c r="AU753" s="327"/>
      <c r="AV753" s="327"/>
      <c r="AW753" s="327"/>
      <c r="AX753" s="327"/>
      <c r="AY753" s="327"/>
      <c r="AZ753" s="328">
        <v>3</v>
      </c>
    </row>
    <row r="754" spans="1:52">
      <c r="A754" s="315"/>
      <c r="B754" s="315"/>
      <c r="C754" s="318" t="s">
        <v>743</v>
      </c>
      <c r="D754" s="329"/>
      <c r="E754" s="330"/>
      <c r="F754" s="330"/>
      <c r="G754" s="330"/>
      <c r="H754" s="330"/>
      <c r="I754" s="330"/>
      <c r="J754" s="330"/>
      <c r="K754" s="330"/>
      <c r="L754" s="330"/>
      <c r="M754" s="330"/>
      <c r="N754" s="330"/>
      <c r="O754" s="330"/>
      <c r="P754" s="330"/>
      <c r="Q754" s="330"/>
      <c r="R754" s="330"/>
      <c r="S754" s="330"/>
      <c r="T754" s="330"/>
      <c r="U754" s="330"/>
      <c r="V754" s="330"/>
      <c r="W754" s="330"/>
      <c r="X754" s="330"/>
      <c r="Y754" s="330"/>
      <c r="Z754" s="330"/>
      <c r="AA754" s="330"/>
      <c r="AB754" s="330"/>
      <c r="AC754" s="330"/>
      <c r="AD754" s="330"/>
      <c r="AE754" s="330"/>
      <c r="AF754" s="330"/>
      <c r="AG754" s="330"/>
      <c r="AH754" s="330"/>
      <c r="AI754" s="330"/>
      <c r="AJ754" s="330"/>
      <c r="AK754" s="330">
        <v>2</v>
      </c>
      <c r="AL754" s="330"/>
      <c r="AM754" s="330"/>
      <c r="AN754" s="330"/>
      <c r="AO754" s="330"/>
      <c r="AP754" s="330"/>
      <c r="AQ754" s="330"/>
      <c r="AR754" s="330"/>
      <c r="AS754" s="330"/>
      <c r="AT754" s="330"/>
      <c r="AU754" s="330"/>
      <c r="AV754" s="330"/>
      <c r="AW754" s="330"/>
      <c r="AX754" s="330"/>
      <c r="AY754" s="330"/>
      <c r="AZ754" s="331">
        <v>2</v>
      </c>
    </row>
    <row r="755" spans="1:52">
      <c r="A755" s="315"/>
      <c r="B755" s="315"/>
      <c r="C755" s="318" t="s">
        <v>761</v>
      </c>
      <c r="D755" s="329"/>
      <c r="E755" s="330"/>
      <c r="F755" s="330"/>
      <c r="G755" s="330"/>
      <c r="H755" s="330"/>
      <c r="I755" s="330"/>
      <c r="J755" s="330"/>
      <c r="K755" s="330"/>
      <c r="L755" s="330"/>
      <c r="M755" s="330"/>
      <c r="N755" s="330"/>
      <c r="O755" s="330"/>
      <c r="P755" s="330"/>
      <c r="Q755" s="330"/>
      <c r="R755" s="330"/>
      <c r="S755" s="330"/>
      <c r="T755" s="330"/>
      <c r="U755" s="330"/>
      <c r="V755" s="330"/>
      <c r="W755" s="330"/>
      <c r="X755" s="330"/>
      <c r="Y755" s="330"/>
      <c r="Z755" s="330"/>
      <c r="AA755" s="330"/>
      <c r="AB755" s="330"/>
      <c r="AC755" s="330"/>
      <c r="AD755" s="330">
        <v>1</v>
      </c>
      <c r="AE755" s="330"/>
      <c r="AF755" s="330"/>
      <c r="AG755" s="330"/>
      <c r="AH755" s="330"/>
      <c r="AI755" s="330"/>
      <c r="AJ755" s="330"/>
      <c r="AK755" s="330"/>
      <c r="AL755" s="330"/>
      <c r="AM755" s="330"/>
      <c r="AN755" s="330"/>
      <c r="AO755" s="330"/>
      <c r="AP755" s="330"/>
      <c r="AQ755" s="330"/>
      <c r="AR755" s="330"/>
      <c r="AS755" s="330"/>
      <c r="AT755" s="330"/>
      <c r="AU755" s="330"/>
      <c r="AV755" s="330"/>
      <c r="AW755" s="330"/>
      <c r="AX755" s="330"/>
      <c r="AY755" s="330"/>
      <c r="AZ755" s="331">
        <v>1</v>
      </c>
    </row>
    <row r="756" spans="1:52">
      <c r="A756" s="315"/>
      <c r="B756" s="315"/>
      <c r="C756" s="318" t="s">
        <v>401</v>
      </c>
      <c r="D756" s="329"/>
      <c r="E756" s="330"/>
      <c r="F756" s="330"/>
      <c r="G756" s="330"/>
      <c r="H756" s="330"/>
      <c r="I756" s="330"/>
      <c r="J756" s="330"/>
      <c r="K756" s="330">
        <v>4</v>
      </c>
      <c r="L756" s="330"/>
      <c r="M756" s="330">
        <v>1</v>
      </c>
      <c r="N756" s="330">
        <v>1</v>
      </c>
      <c r="O756" s="330"/>
      <c r="P756" s="330"/>
      <c r="Q756" s="330"/>
      <c r="R756" s="330"/>
      <c r="S756" s="330"/>
      <c r="T756" s="330"/>
      <c r="U756" s="330"/>
      <c r="V756" s="330"/>
      <c r="W756" s="330"/>
      <c r="X756" s="330"/>
      <c r="Y756" s="330"/>
      <c r="Z756" s="330"/>
      <c r="AA756" s="330"/>
      <c r="AB756" s="330"/>
      <c r="AC756" s="330"/>
      <c r="AD756" s="330"/>
      <c r="AE756" s="330"/>
      <c r="AF756" s="330"/>
      <c r="AG756" s="330"/>
      <c r="AH756" s="330"/>
      <c r="AI756" s="330"/>
      <c r="AJ756" s="330">
        <v>1</v>
      </c>
      <c r="AK756" s="330"/>
      <c r="AL756" s="330"/>
      <c r="AM756" s="330"/>
      <c r="AN756" s="330"/>
      <c r="AO756" s="330"/>
      <c r="AP756" s="330"/>
      <c r="AQ756" s="330"/>
      <c r="AR756" s="330"/>
      <c r="AS756" s="330"/>
      <c r="AT756" s="330"/>
      <c r="AU756" s="330"/>
      <c r="AV756" s="330"/>
      <c r="AW756" s="330"/>
      <c r="AX756" s="330"/>
      <c r="AY756" s="330"/>
      <c r="AZ756" s="331">
        <v>7</v>
      </c>
    </row>
    <row r="757" spans="1:52">
      <c r="A757" s="315"/>
      <c r="B757" s="315"/>
      <c r="C757" s="318" t="s">
        <v>690</v>
      </c>
      <c r="D757" s="329"/>
      <c r="E757" s="330"/>
      <c r="F757" s="330"/>
      <c r="G757" s="330"/>
      <c r="H757" s="330"/>
      <c r="I757" s="330"/>
      <c r="J757" s="330"/>
      <c r="K757" s="330"/>
      <c r="L757" s="330"/>
      <c r="M757" s="330"/>
      <c r="N757" s="330"/>
      <c r="O757" s="330"/>
      <c r="P757" s="330"/>
      <c r="Q757" s="330"/>
      <c r="R757" s="330"/>
      <c r="S757" s="330"/>
      <c r="T757" s="330"/>
      <c r="U757" s="330"/>
      <c r="V757" s="330"/>
      <c r="W757" s="330"/>
      <c r="X757" s="330"/>
      <c r="Y757" s="330"/>
      <c r="Z757" s="330"/>
      <c r="AA757" s="330"/>
      <c r="AB757" s="330"/>
      <c r="AC757" s="330"/>
      <c r="AD757" s="330"/>
      <c r="AE757" s="330"/>
      <c r="AF757" s="330"/>
      <c r="AG757" s="330"/>
      <c r="AH757" s="330"/>
      <c r="AI757" s="330">
        <v>1</v>
      </c>
      <c r="AJ757" s="330"/>
      <c r="AK757" s="330">
        <v>3</v>
      </c>
      <c r="AL757" s="330"/>
      <c r="AM757" s="330">
        <v>1</v>
      </c>
      <c r="AN757" s="330">
        <v>2</v>
      </c>
      <c r="AO757" s="330"/>
      <c r="AP757" s="330"/>
      <c r="AQ757" s="330"/>
      <c r="AR757" s="330"/>
      <c r="AS757" s="330"/>
      <c r="AT757" s="330"/>
      <c r="AU757" s="330"/>
      <c r="AV757" s="330"/>
      <c r="AW757" s="330"/>
      <c r="AX757" s="330"/>
      <c r="AY757" s="330"/>
      <c r="AZ757" s="331">
        <v>7</v>
      </c>
    </row>
    <row r="758" spans="1:52">
      <c r="A758" s="315"/>
      <c r="B758" s="315"/>
      <c r="C758" s="318" t="s">
        <v>692</v>
      </c>
      <c r="D758" s="329"/>
      <c r="E758" s="330"/>
      <c r="F758" s="330"/>
      <c r="G758" s="330"/>
      <c r="H758" s="330"/>
      <c r="I758" s="330"/>
      <c r="J758" s="330"/>
      <c r="K758" s="330"/>
      <c r="L758" s="330"/>
      <c r="M758" s="330"/>
      <c r="N758" s="330"/>
      <c r="O758" s="330"/>
      <c r="P758" s="330"/>
      <c r="Q758" s="330"/>
      <c r="R758" s="330"/>
      <c r="S758" s="330"/>
      <c r="T758" s="330"/>
      <c r="U758" s="330"/>
      <c r="V758" s="330"/>
      <c r="W758" s="330"/>
      <c r="X758" s="330"/>
      <c r="Y758" s="330"/>
      <c r="Z758" s="330"/>
      <c r="AA758" s="330"/>
      <c r="AB758" s="330"/>
      <c r="AC758" s="330"/>
      <c r="AD758" s="330"/>
      <c r="AE758" s="330"/>
      <c r="AF758" s="330"/>
      <c r="AG758" s="330"/>
      <c r="AH758" s="330">
        <v>1</v>
      </c>
      <c r="AI758" s="330"/>
      <c r="AJ758" s="330"/>
      <c r="AK758" s="330"/>
      <c r="AL758" s="330"/>
      <c r="AM758" s="330"/>
      <c r="AN758" s="330"/>
      <c r="AO758" s="330"/>
      <c r="AP758" s="330"/>
      <c r="AQ758" s="330"/>
      <c r="AR758" s="330"/>
      <c r="AS758" s="330"/>
      <c r="AT758" s="330"/>
      <c r="AU758" s="330"/>
      <c r="AV758" s="330"/>
      <c r="AW758" s="330"/>
      <c r="AX758" s="330"/>
      <c r="AY758" s="330"/>
      <c r="AZ758" s="331">
        <v>1</v>
      </c>
    </row>
    <row r="759" spans="1:52">
      <c r="A759" s="315"/>
      <c r="B759" s="315"/>
      <c r="C759" s="318" t="s">
        <v>787</v>
      </c>
      <c r="D759" s="329"/>
      <c r="E759" s="330"/>
      <c r="F759" s="330"/>
      <c r="G759" s="330"/>
      <c r="H759" s="330"/>
      <c r="I759" s="330"/>
      <c r="J759" s="330"/>
      <c r="K759" s="330"/>
      <c r="L759" s="330"/>
      <c r="M759" s="330"/>
      <c r="N759" s="330"/>
      <c r="O759" s="330"/>
      <c r="P759" s="330"/>
      <c r="Q759" s="330"/>
      <c r="R759" s="330"/>
      <c r="S759" s="330"/>
      <c r="T759" s="330"/>
      <c r="U759" s="330"/>
      <c r="V759" s="330"/>
      <c r="W759" s="330"/>
      <c r="X759" s="330"/>
      <c r="Y759" s="330"/>
      <c r="Z759" s="330"/>
      <c r="AA759" s="330"/>
      <c r="AB759" s="330"/>
      <c r="AC759" s="330"/>
      <c r="AD759" s="330"/>
      <c r="AE759" s="330"/>
      <c r="AF759" s="330"/>
      <c r="AG759" s="330"/>
      <c r="AH759" s="330"/>
      <c r="AI759" s="330"/>
      <c r="AJ759" s="330"/>
      <c r="AK759" s="330"/>
      <c r="AL759" s="330"/>
      <c r="AM759" s="330"/>
      <c r="AN759" s="330">
        <v>1</v>
      </c>
      <c r="AO759" s="330"/>
      <c r="AP759" s="330"/>
      <c r="AQ759" s="330"/>
      <c r="AR759" s="330"/>
      <c r="AS759" s="330"/>
      <c r="AT759" s="330"/>
      <c r="AU759" s="330"/>
      <c r="AV759" s="330"/>
      <c r="AW759" s="330"/>
      <c r="AX759" s="330"/>
      <c r="AY759" s="330"/>
      <c r="AZ759" s="331">
        <v>1</v>
      </c>
    </row>
    <row r="760" spans="1:52">
      <c r="A760" s="315"/>
      <c r="B760" s="319" t="s">
        <v>948</v>
      </c>
      <c r="C760" s="320"/>
      <c r="D760" s="332"/>
      <c r="E760" s="333"/>
      <c r="F760" s="333"/>
      <c r="G760" s="333"/>
      <c r="H760" s="333"/>
      <c r="I760" s="333"/>
      <c r="J760" s="333"/>
      <c r="K760" s="333">
        <v>4</v>
      </c>
      <c r="L760" s="333"/>
      <c r="M760" s="333">
        <v>1</v>
      </c>
      <c r="N760" s="333">
        <v>1</v>
      </c>
      <c r="O760" s="333"/>
      <c r="P760" s="333"/>
      <c r="Q760" s="333"/>
      <c r="R760" s="333"/>
      <c r="S760" s="333"/>
      <c r="T760" s="333"/>
      <c r="U760" s="333"/>
      <c r="V760" s="333"/>
      <c r="W760" s="333"/>
      <c r="X760" s="333"/>
      <c r="Y760" s="333"/>
      <c r="Z760" s="333"/>
      <c r="AA760" s="333"/>
      <c r="AB760" s="333"/>
      <c r="AC760" s="333"/>
      <c r="AD760" s="333">
        <v>1</v>
      </c>
      <c r="AE760" s="333"/>
      <c r="AF760" s="333"/>
      <c r="AG760" s="333"/>
      <c r="AH760" s="333">
        <v>1</v>
      </c>
      <c r="AI760" s="333">
        <v>1</v>
      </c>
      <c r="AJ760" s="333">
        <v>1</v>
      </c>
      <c r="AK760" s="333">
        <v>5</v>
      </c>
      <c r="AL760" s="333">
        <v>1</v>
      </c>
      <c r="AM760" s="333">
        <v>2</v>
      </c>
      <c r="AN760" s="333">
        <v>3</v>
      </c>
      <c r="AO760" s="333">
        <v>1</v>
      </c>
      <c r="AP760" s="333"/>
      <c r="AQ760" s="333"/>
      <c r="AR760" s="333"/>
      <c r="AS760" s="333"/>
      <c r="AT760" s="333"/>
      <c r="AU760" s="333"/>
      <c r="AV760" s="333"/>
      <c r="AW760" s="333"/>
      <c r="AX760" s="333"/>
      <c r="AY760" s="333"/>
      <c r="AZ760" s="334">
        <v>22</v>
      </c>
    </row>
    <row r="761" spans="1:52">
      <c r="A761" s="315"/>
      <c r="B761" s="305" t="s">
        <v>324</v>
      </c>
      <c r="C761" s="305" t="s">
        <v>672</v>
      </c>
      <c r="D761" s="326"/>
      <c r="E761" s="327"/>
      <c r="F761" s="327"/>
      <c r="G761" s="327"/>
      <c r="H761" s="327"/>
      <c r="I761" s="327"/>
      <c r="J761" s="327"/>
      <c r="K761" s="327"/>
      <c r="L761" s="327"/>
      <c r="M761" s="327"/>
      <c r="N761" s="327"/>
      <c r="O761" s="327"/>
      <c r="P761" s="327"/>
      <c r="Q761" s="327"/>
      <c r="R761" s="327"/>
      <c r="S761" s="327"/>
      <c r="T761" s="327"/>
      <c r="U761" s="327"/>
      <c r="V761" s="327"/>
      <c r="W761" s="327"/>
      <c r="X761" s="327"/>
      <c r="Y761" s="327"/>
      <c r="Z761" s="327"/>
      <c r="AA761" s="327"/>
      <c r="AB761" s="327"/>
      <c r="AC761" s="327"/>
      <c r="AD761" s="327"/>
      <c r="AE761" s="327"/>
      <c r="AF761" s="327"/>
      <c r="AG761" s="327"/>
      <c r="AH761" s="327">
        <v>2</v>
      </c>
      <c r="AI761" s="327"/>
      <c r="AJ761" s="327">
        <v>1</v>
      </c>
      <c r="AK761" s="327">
        <v>1</v>
      </c>
      <c r="AL761" s="327"/>
      <c r="AM761" s="327"/>
      <c r="AN761" s="327">
        <v>1</v>
      </c>
      <c r="AO761" s="327"/>
      <c r="AP761" s="327"/>
      <c r="AQ761" s="327"/>
      <c r="AR761" s="327"/>
      <c r="AS761" s="327"/>
      <c r="AT761" s="327"/>
      <c r="AU761" s="327"/>
      <c r="AV761" s="327"/>
      <c r="AW761" s="327"/>
      <c r="AX761" s="327"/>
      <c r="AY761" s="327"/>
      <c r="AZ761" s="328">
        <v>5</v>
      </c>
    </row>
    <row r="762" spans="1:52">
      <c r="A762" s="315"/>
      <c r="B762" s="315"/>
      <c r="C762" s="318" t="s">
        <v>251</v>
      </c>
      <c r="D762" s="329"/>
      <c r="E762" s="330"/>
      <c r="F762" s="330"/>
      <c r="G762" s="330"/>
      <c r="H762" s="330"/>
      <c r="I762" s="330"/>
      <c r="J762" s="330"/>
      <c r="K762" s="330"/>
      <c r="L762" s="330"/>
      <c r="M762" s="330"/>
      <c r="N762" s="330"/>
      <c r="O762" s="330"/>
      <c r="P762" s="330"/>
      <c r="Q762" s="330"/>
      <c r="R762" s="330"/>
      <c r="S762" s="330"/>
      <c r="T762" s="330"/>
      <c r="U762" s="330"/>
      <c r="V762" s="330"/>
      <c r="W762" s="330"/>
      <c r="X762" s="330"/>
      <c r="Y762" s="330"/>
      <c r="Z762" s="330"/>
      <c r="AA762" s="330"/>
      <c r="AB762" s="330">
        <v>1</v>
      </c>
      <c r="AC762" s="330"/>
      <c r="AD762" s="330">
        <v>2</v>
      </c>
      <c r="AE762" s="330">
        <v>1</v>
      </c>
      <c r="AF762" s="330"/>
      <c r="AG762" s="330"/>
      <c r="AH762" s="330"/>
      <c r="AI762" s="330"/>
      <c r="AJ762" s="330"/>
      <c r="AK762" s="330"/>
      <c r="AL762" s="330"/>
      <c r="AM762" s="330"/>
      <c r="AN762" s="330"/>
      <c r="AO762" s="330"/>
      <c r="AP762" s="330"/>
      <c r="AQ762" s="330"/>
      <c r="AR762" s="330"/>
      <c r="AS762" s="330"/>
      <c r="AT762" s="330"/>
      <c r="AU762" s="330"/>
      <c r="AV762" s="330"/>
      <c r="AW762" s="330"/>
      <c r="AX762" s="330"/>
      <c r="AY762" s="330"/>
      <c r="AZ762" s="331">
        <v>4</v>
      </c>
    </row>
    <row r="763" spans="1:52">
      <c r="A763" s="315"/>
      <c r="B763" s="315"/>
      <c r="C763" s="318" t="s">
        <v>215</v>
      </c>
      <c r="D763" s="329"/>
      <c r="E763" s="330"/>
      <c r="F763" s="330"/>
      <c r="G763" s="330"/>
      <c r="H763" s="330"/>
      <c r="I763" s="330"/>
      <c r="J763" s="330"/>
      <c r="K763" s="330"/>
      <c r="L763" s="330"/>
      <c r="M763" s="330"/>
      <c r="N763" s="330"/>
      <c r="O763" s="330"/>
      <c r="P763" s="330"/>
      <c r="Q763" s="330"/>
      <c r="R763" s="330"/>
      <c r="S763" s="330"/>
      <c r="T763" s="330"/>
      <c r="U763" s="330"/>
      <c r="V763" s="330"/>
      <c r="W763" s="330"/>
      <c r="X763" s="330"/>
      <c r="Y763" s="330"/>
      <c r="Z763" s="330"/>
      <c r="AA763" s="330"/>
      <c r="AB763" s="330"/>
      <c r="AC763" s="330"/>
      <c r="AD763" s="330"/>
      <c r="AE763" s="330"/>
      <c r="AF763" s="330"/>
      <c r="AG763" s="330"/>
      <c r="AH763" s="330"/>
      <c r="AI763" s="330">
        <v>2</v>
      </c>
      <c r="AJ763" s="330">
        <v>1</v>
      </c>
      <c r="AK763" s="330">
        <v>1</v>
      </c>
      <c r="AL763" s="330"/>
      <c r="AM763" s="330"/>
      <c r="AN763" s="330"/>
      <c r="AO763" s="330"/>
      <c r="AP763" s="330"/>
      <c r="AQ763" s="330"/>
      <c r="AR763" s="330"/>
      <c r="AS763" s="330"/>
      <c r="AT763" s="330"/>
      <c r="AU763" s="330"/>
      <c r="AV763" s="330"/>
      <c r="AW763" s="330"/>
      <c r="AX763" s="330"/>
      <c r="AY763" s="330"/>
      <c r="AZ763" s="331">
        <v>4</v>
      </c>
    </row>
    <row r="764" spans="1:52">
      <c r="A764" s="315"/>
      <c r="B764" s="315"/>
      <c r="C764" s="318" t="s">
        <v>449</v>
      </c>
      <c r="D764" s="329"/>
      <c r="E764" s="330"/>
      <c r="F764" s="330"/>
      <c r="G764" s="330"/>
      <c r="H764" s="330"/>
      <c r="I764" s="330"/>
      <c r="J764" s="330"/>
      <c r="K764" s="330"/>
      <c r="L764" s="330"/>
      <c r="M764" s="330"/>
      <c r="N764" s="330"/>
      <c r="O764" s="330"/>
      <c r="P764" s="330"/>
      <c r="Q764" s="330"/>
      <c r="R764" s="330"/>
      <c r="S764" s="330"/>
      <c r="T764" s="330"/>
      <c r="U764" s="330"/>
      <c r="V764" s="330"/>
      <c r="W764" s="330"/>
      <c r="X764" s="330"/>
      <c r="Y764" s="330"/>
      <c r="Z764" s="330"/>
      <c r="AA764" s="330"/>
      <c r="AB764" s="330"/>
      <c r="AC764" s="330"/>
      <c r="AD764" s="330"/>
      <c r="AE764" s="330"/>
      <c r="AF764" s="330"/>
      <c r="AG764" s="330"/>
      <c r="AH764" s="330"/>
      <c r="AI764" s="330"/>
      <c r="AJ764" s="330"/>
      <c r="AK764" s="330"/>
      <c r="AL764" s="330"/>
      <c r="AM764" s="330">
        <v>1</v>
      </c>
      <c r="AN764" s="330"/>
      <c r="AO764" s="330">
        <v>1</v>
      </c>
      <c r="AP764" s="330"/>
      <c r="AQ764" s="330"/>
      <c r="AR764" s="330"/>
      <c r="AS764" s="330"/>
      <c r="AT764" s="330"/>
      <c r="AU764" s="330"/>
      <c r="AV764" s="330"/>
      <c r="AW764" s="330"/>
      <c r="AX764" s="330"/>
      <c r="AY764" s="330"/>
      <c r="AZ764" s="331">
        <v>2</v>
      </c>
    </row>
    <row r="765" spans="1:52">
      <c r="A765" s="315"/>
      <c r="B765" s="315"/>
      <c r="C765" s="318" t="s">
        <v>754</v>
      </c>
      <c r="D765" s="329"/>
      <c r="E765" s="330"/>
      <c r="F765" s="330"/>
      <c r="G765" s="330"/>
      <c r="H765" s="330"/>
      <c r="I765" s="330"/>
      <c r="J765" s="330"/>
      <c r="K765" s="330"/>
      <c r="L765" s="330"/>
      <c r="M765" s="330"/>
      <c r="N765" s="330"/>
      <c r="O765" s="330"/>
      <c r="P765" s="330"/>
      <c r="Q765" s="330"/>
      <c r="R765" s="330"/>
      <c r="S765" s="330"/>
      <c r="T765" s="330"/>
      <c r="U765" s="330"/>
      <c r="V765" s="330"/>
      <c r="W765" s="330"/>
      <c r="X765" s="330"/>
      <c r="Y765" s="330"/>
      <c r="Z765" s="330"/>
      <c r="AA765" s="330"/>
      <c r="AB765" s="330"/>
      <c r="AC765" s="330"/>
      <c r="AD765" s="330"/>
      <c r="AE765" s="330"/>
      <c r="AF765" s="330"/>
      <c r="AG765" s="330"/>
      <c r="AH765" s="330"/>
      <c r="AI765" s="330"/>
      <c r="AJ765" s="330"/>
      <c r="AK765" s="330"/>
      <c r="AL765" s="330"/>
      <c r="AM765" s="330"/>
      <c r="AN765" s="330">
        <v>1</v>
      </c>
      <c r="AO765" s="330"/>
      <c r="AP765" s="330"/>
      <c r="AQ765" s="330"/>
      <c r="AR765" s="330"/>
      <c r="AS765" s="330"/>
      <c r="AT765" s="330"/>
      <c r="AU765" s="330"/>
      <c r="AV765" s="330"/>
      <c r="AW765" s="330"/>
      <c r="AX765" s="330"/>
      <c r="AY765" s="330"/>
      <c r="AZ765" s="331">
        <v>1</v>
      </c>
    </row>
    <row r="766" spans="1:52">
      <c r="A766" s="315"/>
      <c r="B766" s="315"/>
      <c r="C766" s="318" t="s">
        <v>783</v>
      </c>
      <c r="D766" s="329"/>
      <c r="E766" s="330"/>
      <c r="F766" s="330"/>
      <c r="G766" s="330"/>
      <c r="H766" s="330"/>
      <c r="I766" s="330"/>
      <c r="J766" s="330"/>
      <c r="K766" s="330"/>
      <c r="L766" s="330"/>
      <c r="M766" s="330"/>
      <c r="N766" s="330"/>
      <c r="O766" s="330"/>
      <c r="P766" s="330"/>
      <c r="Q766" s="330"/>
      <c r="R766" s="330"/>
      <c r="S766" s="330"/>
      <c r="T766" s="330"/>
      <c r="U766" s="330"/>
      <c r="V766" s="330"/>
      <c r="W766" s="330"/>
      <c r="X766" s="330"/>
      <c r="Y766" s="330"/>
      <c r="Z766" s="330"/>
      <c r="AA766" s="330"/>
      <c r="AB766" s="330"/>
      <c r="AC766" s="330"/>
      <c r="AD766" s="330"/>
      <c r="AE766" s="330"/>
      <c r="AF766" s="330"/>
      <c r="AG766" s="330"/>
      <c r="AH766" s="330"/>
      <c r="AI766" s="330"/>
      <c r="AJ766" s="330"/>
      <c r="AK766" s="330"/>
      <c r="AL766" s="330"/>
      <c r="AM766" s="330"/>
      <c r="AN766" s="330"/>
      <c r="AO766" s="330"/>
      <c r="AP766" s="330">
        <v>2</v>
      </c>
      <c r="AQ766" s="330"/>
      <c r="AR766" s="330"/>
      <c r="AS766" s="330"/>
      <c r="AT766" s="330"/>
      <c r="AU766" s="330"/>
      <c r="AV766" s="330"/>
      <c r="AW766" s="330"/>
      <c r="AX766" s="330"/>
      <c r="AY766" s="330"/>
      <c r="AZ766" s="331">
        <v>2</v>
      </c>
    </row>
    <row r="767" spans="1:52">
      <c r="A767" s="315"/>
      <c r="B767" s="319" t="s">
        <v>949</v>
      </c>
      <c r="C767" s="320"/>
      <c r="D767" s="332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33"/>
      <c r="P767" s="333"/>
      <c r="Q767" s="333"/>
      <c r="R767" s="333"/>
      <c r="S767" s="333"/>
      <c r="T767" s="333"/>
      <c r="U767" s="333"/>
      <c r="V767" s="333"/>
      <c r="W767" s="333"/>
      <c r="X767" s="333"/>
      <c r="Y767" s="333"/>
      <c r="Z767" s="333"/>
      <c r="AA767" s="333"/>
      <c r="AB767" s="333">
        <v>1</v>
      </c>
      <c r="AC767" s="333"/>
      <c r="AD767" s="333">
        <v>2</v>
      </c>
      <c r="AE767" s="333">
        <v>1</v>
      </c>
      <c r="AF767" s="333"/>
      <c r="AG767" s="333"/>
      <c r="AH767" s="333">
        <v>2</v>
      </c>
      <c r="AI767" s="333">
        <v>2</v>
      </c>
      <c r="AJ767" s="333">
        <v>2</v>
      </c>
      <c r="AK767" s="333">
        <v>2</v>
      </c>
      <c r="AL767" s="333"/>
      <c r="AM767" s="333">
        <v>1</v>
      </c>
      <c r="AN767" s="333">
        <v>2</v>
      </c>
      <c r="AO767" s="333">
        <v>1</v>
      </c>
      <c r="AP767" s="333">
        <v>2</v>
      </c>
      <c r="AQ767" s="333"/>
      <c r="AR767" s="333"/>
      <c r="AS767" s="333"/>
      <c r="AT767" s="333"/>
      <c r="AU767" s="333"/>
      <c r="AV767" s="333"/>
      <c r="AW767" s="333"/>
      <c r="AX767" s="333"/>
      <c r="AY767" s="333"/>
      <c r="AZ767" s="334">
        <v>18</v>
      </c>
    </row>
    <row r="768" spans="1:52">
      <c r="A768" s="315"/>
      <c r="B768" s="305" t="s">
        <v>204</v>
      </c>
      <c r="C768" s="305" t="s">
        <v>716</v>
      </c>
      <c r="D768" s="326"/>
      <c r="E768" s="327"/>
      <c r="F768" s="327"/>
      <c r="G768" s="327"/>
      <c r="H768" s="327"/>
      <c r="I768" s="327"/>
      <c r="J768" s="327"/>
      <c r="K768" s="327"/>
      <c r="L768" s="327"/>
      <c r="M768" s="327"/>
      <c r="N768" s="327"/>
      <c r="O768" s="327"/>
      <c r="P768" s="327"/>
      <c r="Q768" s="327"/>
      <c r="R768" s="327"/>
      <c r="S768" s="327"/>
      <c r="T768" s="327"/>
      <c r="U768" s="327"/>
      <c r="V768" s="327"/>
      <c r="W768" s="327"/>
      <c r="X768" s="327"/>
      <c r="Y768" s="327"/>
      <c r="Z768" s="327"/>
      <c r="AA768" s="327"/>
      <c r="AB768" s="327"/>
      <c r="AC768" s="327"/>
      <c r="AD768" s="327"/>
      <c r="AE768" s="327"/>
      <c r="AF768" s="327"/>
      <c r="AG768" s="327"/>
      <c r="AH768" s="327"/>
      <c r="AI768" s="327">
        <v>1</v>
      </c>
      <c r="AJ768" s="327"/>
      <c r="AK768" s="327"/>
      <c r="AL768" s="327"/>
      <c r="AM768" s="327"/>
      <c r="AN768" s="327"/>
      <c r="AO768" s="327"/>
      <c r="AP768" s="327"/>
      <c r="AQ768" s="327"/>
      <c r="AR768" s="327"/>
      <c r="AS768" s="327"/>
      <c r="AT768" s="327"/>
      <c r="AU768" s="327"/>
      <c r="AV768" s="327"/>
      <c r="AW768" s="327"/>
      <c r="AX768" s="327"/>
      <c r="AY768" s="327"/>
      <c r="AZ768" s="328">
        <v>1</v>
      </c>
    </row>
    <row r="769" spans="1:52">
      <c r="A769" s="315"/>
      <c r="B769" s="315"/>
      <c r="C769" s="318" t="s">
        <v>393</v>
      </c>
      <c r="D769" s="329"/>
      <c r="E769" s="330"/>
      <c r="F769" s="330"/>
      <c r="G769" s="330"/>
      <c r="H769" s="330"/>
      <c r="I769" s="330">
        <v>1</v>
      </c>
      <c r="J769" s="330"/>
      <c r="K769" s="330"/>
      <c r="L769" s="330"/>
      <c r="M769" s="330"/>
      <c r="N769" s="330"/>
      <c r="O769" s="330"/>
      <c r="P769" s="330"/>
      <c r="Q769" s="330"/>
      <c r="R769" s="330"/>
      <c r="S769" s="330"/>
      <c r="T769" s="330"/>
      <c r="U769" s="330"/>
      <c r="V769" s="330"/>
      <c r="W769" s="330"/>
      <c r="X769" s="330"/>
      <c r="Y769" s="330"/>
      <c r="Z769" s="330"/>
      <c r="AA769" s="330"/>
      <c r="AB769" s="330"/>
      <c r="AC769" s="330"/>
      <c r="AD769" s="330"/>
      <c r="AE769" s="330">
        <v>2</v>
      </c>
      <c r="AF769" s="330"/>
      <c r="AG769" s="330">
        <v>1</v>
      </c>
      <c r="AH769" s="330"/>
      <c r="AI769" s="330"/>
      <c r="AJ769" s="330"/>
      <c r="AK769" s="330"/>
      <c r="AL769" s="330"/>
      <c r="AM769" s="330"/>
      <c r="AN769" s="330"/>
      <c r="AO769" s="330"/>
      <c r="AP769" s="330"/>
      <c r="AQ769" s="330"/>
      <c r="AR769" s="330"/>
      <c r="AS769" s="330"/>
      <c r="AT769" s="330"/>
      <c r="AU769" s="330"/>
      <c r="AV769" s="330"/>
      <c r="AW769" s="330"/>
      <c r="AX769" s="330"/>
      <c r="AY769" s="330"/>
      <c r="AZ769" s="331">
        <v>4</v>
      </c>
    </row>
    <row r="770" spans="1:52">
      <c r="A770" s="315"/>
      <c r="B770" s="315"/>
      <c r="C770" s="318" t="s">
        <v>762</v>
      </c>
      <c r="D770" s="329"/>
      <c r="E770" s="330"/>
      <c r="F770" s="330"/>
      <c r="G770" s="330"/>
      <c r="H770" s="330"/>
      <c r="I770" s="330"/>
      <c r="J770" s="330"/>
      <c r="K770" s="330"/>
      <c r="L770" s="330"/>
      <c r="M770" s="330"/>
      <c r="N770" s="330"/>
      <c r="O770" s="330"/>
      <c r="P770" s="330"/>
      <c r="Q770" s="330"/>
      <c r="R770" s="330"/>
      <c r="S770" s="330"/>
      <c r="T770" s="330"/>
      <c r="U770" s="330"/>
      <c r="V770" s="330"/>
      <c r="W770" s="330"/>
      <c r="X770" s="330"/>
      <c r="Y770" s="330"/>
      <c r="Z770" s="330"/>
      <c r="AA770" s="330"/>
      <c r="AB770" s="330"/>
      <c r="AC770" s="330"/>
      <c r="AD770" s="330"/>
      <c r="AE770" s="330">
        <v>1</v>
      </c>
      <c r="AF770" s="330"/>
      <c r="AG770" s="330"/>
      <c r="AH770" s="330"/>
      <c r="AI770" s="330"/>
      <c r="AJ770" s="330"/>
      <c r="AK770" s="330"/>
      <c r="AL770" s="330"/>
      <c r="AM770" s="330"/>
      <c r="AN770" s="330"/>
      <c r="AO770" s="330"/>
      <c r="AP770" s="330"/>
      <c r="AQ770" s="330"/>
      <c r="AR770" s="330"/>
      <c r="AS770" s="330"/>
      <c r="AT770" s="330"/>
      <c r="AU770" s="330"/>
      <c r="AV770" s="330"/>
      <c r="AW770" s="330"/>
      <c r="AX770" s="330"/>
      <c r="AY770" s="330"/>
      <c r="AZ770" s="331">
        <v>1</v>
      </c>
    </row>
    <row r="771" spans="1:52">
      <c r="A771" s="315"/>
      <c r="B771" s="315"/>
      <c r="C771" s="318" t="s">
        <v>347</v>
      </c>
      <c r="D771" s="329"/>
      <c r="E771" s="330"/>
      <c r="F771" s="330"/>
      <c r="G771" s="330"/>
      <c r="H771" s="330"/>
      <c r="I771" s="330"/>
      <c r="J771" s="330"/>
      <c r="K771" s="330"/>
      <c r="L771" s="330"/>
      <c r="M771" s="330"/>
      <c r="N771" s="330"/>
      <c r="O771" s="330"/>
      <c r="P771" s="330"/>
      <c r="Q771" s="330"/>
      <c r="R771" s="330"/>
      <c r="S771" s="330"/>
      <c r="T771" s="330"/>
      <c r="U771" s="330"/>
      <c r="V771" s="330"/>
      <c r="W771" s="330"/>
      <c r="X771" s="330"/>
      <c r="Y771" s="330"/>
      <c r="Z771" s="330"/>
      <c r="AA771" s="330"/>
      <c r="AB771" s="330"/>
      <c r="AC771" s="330"/>
      <c r="AD771" s="330"/>
      <c r="AE771" s="330"/>
      <c r="AF771" s="330"/>
      <c r="AG771" s="330"/>
      <c r="AH771" s="330">
        <v>1</v>
      </c>
      <c r="AI771" s="330"/>
      <c r="AJ771" s="330"/>
      <c r="AK771" s="330"/>
      <c r="AL771" s="330"/>
      <c r="AM771" s="330"/>
      <c r="AN771" s="330"/>
      <c r="AO771" s="330"/>
      <c r="AP771" s="330"/>
      <c r="AQ771" s="330"/>
      <c r="AR771" s="330"/>
      <c r="AS771" s="330"/>
      <c r="AT771" s="330"/>
      <c r="AU771" s="330"/>
      <c r="AV771" s="330"/>
      <c r="AW771" s="330"/>
      <c r="AX771" s="330"/>
      <c r="AY771" s="330"/>
      <c r="AZ771" s="331">
        <v>1</v>
      </c>
    </row>
    <row r="772" spans="1:52">
      <c r="A772" s="315"/>
      <c r="B772" s="315"/>
      <c r="C772" s="318" t="s">
        <v>433</v>
      </c>
      <c r="D772" s="329"/>
      <c r="E772" s="330"/>
      <c r="F772" s="330"/>
      <c r="G772" s="330"/>
      <c r="H772" s="330"/>
      <c r="I772" s="330"/>
      <c r="J772" s="330"/>
      <c r="K772" s="330"/>
      <c r="L772" s="330"/>
      <c r="M772" s="330"/>
      <c r="N772" s="330"/>
      <c r="O772" s="330"/>
      <c r="P772" s="330"/>
      <c r="Q772" s="330"/>
      <c r="R772" s="330"/>
      <c r="S772" s="330"/>
      <c r="T772" s="330"/>
      <c r="U772" s="330"/>
      <c r="V772" s="330"/>
      <c r="W772" s="330"/>
      <c r="X772" s="330"/>
      <c r="Y772" s="330"/>
      <c r="Z772" s="330"/>
      <c r="AA772" s="330"/>
      <c r="AB772" s="330"/>
      <c r="AC772" s="330">
        <v>1</v>
      </c>
      <c r="AD772" s="330"/>
      <c r="AE772" s="330"/>
      <c r="AF772" s="330"/>
      <c r="AG772" s="330"/>
      <c r="AH772" s="330"/>
      <c r="AI772" s="330"/>
      <c r="AJ772" s="330"/>
      <c r="AK772" s="330"/>
      <c r="AL772" s="330"/>
      <c r="AM772" s="330"/>
      <c r="AN772" s="330"/>
      <c r="AO772" s="330"/>
      <c r="AP772" s="330"/>
      <c r="AQ772" s="330"/>
      <c r="AR772" s="330"/>
      <c r="AS772" s="330"/>
      <c r="AT772" s="330"/>
      <c r="AU772" s="330"/>
      <c r="AV772" s="330"/>
      <c r="AW772" s="330"/>
      <c r="AX772" s="330"/>
      <c r="AY772" s="330"/>
      <c r="AZ772" s="331">
        <v>1</v>
      </c>
    </row>
    <row r="773" spans="1:52">
      <c r="A773" s="315"/>
      <c r="B773" s="319" t="s">
        <v>950</v>
      </c>
      <c r="C773" s="320"/>
      <c r="D773" s="332"/>
      <c r="E773" s="333"/>
      <c r="F773" s="333"/>
      <c r="G773" s="333"/>
      <c r="H773" s="333"/>
      <c r="I773" s="333">
        <v>1</v>
      </c>
      <c r="J773" s="333"/>
      <c r="K773" s="333"/>
      <c r="L773" s="333"/>
      <c r="M773" s="333"/>
      <c r="N773" s="333"/>
      <c r="O773" s="333"/>
      <c r="P773" s="333"/>
      <c r="Q773" s="333"/>
      <c r="R773" s="333"/>
      <c r="S773" s="333"/>
      <c r="T773" s="333"/>
      <c r="U773" s="333"/>
      <c r="V773" s="333"/>
      <c r="W773" s="333"/>
      <c r="X773" s="333"/>
      <c r="Y773" s="333"/>
      <c r="Z773" s="333"/>
      <c r="AA773" s="333"/>
      <c r="AB773" s="333"/>
      <c r="AC773" s="333">
        <v>1</v>
      </c>
      <c r="AD773" s="333"/>
      <c r="AE773" s="333">
        <v>3</v>
      </c>
      <c r="AF773" s="333"/>
      <c r="AG773" s="333">
        <v>1</v>
      </c>
      <c r="AH773" s="333">
        <v>1</v>
      </c>
      <c r="AI773" s="333">
        <v>1</v>
      </c>
      <c r="AJ773" s="333"/>
      <c r="AK773" s="333"/>
      <c r="AL773" s="333"/>
      <c r="AM773" s="333"/>
      <c r="AN773" s="333"/>
      <c r="AO773" s="333"/>
      <c r="AP773" s="333"/>
      <c r="AQ773" s="333"/>
      <c r="AR773" s="333"/>
      <c r="AS773" s="333"/>
      <c r="AT773" s="333"/>
      <c r="AU773" s="333"/>
      <c r="AV773" s="333"/>
      <c r="AW773" s="333"/>
      <c r="AX773" s="333"/>
      <c r="AY773" s="333"/>
      <c r="AZ773" s="334">
        <v>8</v>
      </c>
    </row>
    <row r="774" spans="1:52">
      <c r="A774" s="315"/>
      <c r="B774" s="305" t="s">
        <v>321</v>
      </c>
      <c r="C774" s="305" t="s">
        <v>353</v>
      </c>
      <c r="D774" s="326"/>
      <c r="E774" s="327"/>
      <c r="F774" s="327"/>
      <c r="G774" s="327"/>
      <c r="H774" s="327"/>
      <c r="I774" s="327"/>
      <c r="J774" s="327"/>
      <c r="K774" s="327"/>
      <c r="L774" s="327"/>
      <c r="M774" s="327"/>
      <c r="N774" s="327"/>
      <c r="O774" s="327"/>
      <c r="P774" s="327"/>
      <c r="Q774" s="327"/>
      <c r="R774" s="327"/>
      <c r="S774" s="327"/>
      <c r="T774" s="327"/>
      <c r="U774" s="327"/>
      <c r="V774" s="327"/>
      <c r="W774" s="327"/>
      <c r="X774" s="327"/>
      <c r="Y774" s="327"/>
      <c r="Z774" s="327"/>
      <c r="AA774" s="327"/>
      <c r="AB774" s="327"/>
      <c r="AC774" s="327"/>
      <c r="AD774" s="327"/>
      <c r="AE774" s="327"/>
      <c r="AF774" s="327"/>
      <c r="AG774" s="327"/>
      <c r="AH774" s="327"/>
      <c r="AI774" s="327"/>
      <c r="AJ774" s="327"/>
      <c r="AK774" s="327"/>
      <c r="AL774" s="327"/>
      <c r="AM774" s="327">
        <v>1</v>
      </c>
      <c r="AN774" s="327"/>
      <c r="AO774" s="327"/>
      <c r="AP774" s="327"/>
      <c r="AQ774" s="327"/>
      <c r="AR774" s="327"/>
      <c r="AS774" s="327"/>
      <c r="AT774" s="327"/>
      <c r="AU774" s="327"/>
      <c r="AV774" s="327"/>
      <c r="AW774" s="327"/>
      <c r="AX774" s="327"/>
      <c r="AY774" s="327"/>
      <c r="AZ774" s="328">
        <v>1</v>
      </c>
    </row>
    <row r="775" spans="1:52">
      <c r="A775" s="315"/>
      <c r="B775" s="315"/>
      <c r="C775" s="318" t="s">
        <v>538</v>
      </c>
      <c r="D775" s="329"/>
      <c r="E775" s="330"/>
      <c r="F775" s="330"/>
      <c r="G775" s="330"/>
      <c r="H775" s="330"/>
      <c r="I775" s="330"/>
      <c r="J775" s="330"/>
      <c r="K775" s="330"/>
      <c r="L775" s="330"/>
      <c r="M775" s="330"/>
      <c r="N775" s="330"/>
      <c r="O775" s="330"/>
      <c r="P775" s="330"/>
      <c r="Q775" s="330"/>
      <c r="R775" s="330"/>
      <c r="S775" s="330"/>
      <c r="T775" s="330"/>
      <c r="U775" s="330"/>
      <c r="V775" s="330"/>
      <c r="W775" s="330"/>
      <c r="X775" s="330"/>
      <c r="Y775" s="330"/>
      <c r="Z775" s="330"/>
      <c r="AA775" s="330"/>
      <c r="AB775" s="330"/>
      <c r="AC775" s="330"/>
      <c r="AD775" s="330"/>
      <c r="AE775" s="330"/>
      <c r="AF775" s="330"/>
      <c r="AG775" s="330"/>
      <c r="AH775" s="330"/>
      <c r="AI775" s="330">
        <v>1</v>
      </c>
      <c r="AJ775" s="330">
        <v>2</v>
      </c>
      <c r="AK775" s="330"/>
      <c r="AL775" s="330">
        <v>1</v>
      </c>
      <c r="AM775" s="330"/>
      <c r="AN775" s="330"/>
      <c r="AO775" s="330"/>
      <c r="AP775" s="330"/>
      <c r="AQ775" s="330"/>
      <c r="AR775" s="330"/>
      <c r="AS775" s="330"/>
      <c r="AT775" s="330"/>
      <c r="AU775" s="330"/>
      <c r="AV775" s="330"/>
      <c r="AW775" s="330"/>
      <c r="AX775" s="330"/>
      <c r="AY775" s="330"/>
      <c r="AZ775" s="331">
        <v>4</v>
      </c>
    </row>
    <row r="776" spans="1:52">
      <c r="A776" s="315"/>
      <c r="B776" s="315"/>
      <c r="C776" s="318" t="s">
        <v>321</v>
      </c>
      <c r="D776" s="329"/>
      <c r="E776" s="330"/>
      <c r="F776" s="330"/>
      <c r="G776" s="330"/>
      <c r="H776" s="330"/>
      <c r="I776" s="330"/>
      <c r="J776" s="330"/>
      <c r="K776" s="330"/>
      <c r="L776" s="330"/>
      <c r="M776" s="330"/>
      <c r="N776" s="330"/>
      <c r="O776" s="330"/>
      <c r="P776" s="330"/>
      <c r="Q776" s="330"/>
      <c r="R776" s="330"/>
      <c r="S776" s="330"/>
      <c r="T776" s="330"/>
      <c r="U776" s="330"/>
      <c r="V776" s="330"/>
      <c r="W776" s="330"/>
      <c r="X776" s="330"/>
      <c r="Y776" s="330"/>
      <c r="Z776" s="330"/>
      <c r="AA776" s="330"/>
      <c r="AB776" s="330"/>
      <c r="AC776" s="330"/>
      <c r="AD776" s="330"/>
      <c r="AE776" s="330"/>
      <c r="AF776" s="330"/>
      <c r="AG776" s="330"/>
      <c r="AH776" s="330"/>
      <c r="AI776" s="330"/>
      <c r="AJ776" s="330"/>
      <c r="AK776" s="330"/>
      <c r="AL776" s="330"/>
      <c r="AM776" s="330"/>
      <c r="AN776" s="330"/>
      <c r="AO776" s="330"/>
      <c r="AP776" s="330"/>
      <c r="AQ776" s="330">
        <v>1</v>
      </c>
      <c r="AR776" s="330"/>
      <c r="AS776" s="330"/>
      <c r="AT776" s="330"/>
      <c r="AU776" s="330"/>
      <c r="AV776" s="330"/>
      <c r="AW776" s="330"/>
      <c r="AX776" s="330"/>
      <c r="AY776" s="330"/>
      <c r="AZ776" s="331">
        <v>1</v>
      </c>
    </row>
    <row r="777" spans="1:52">
      <c r="A777" s="315"/>
      <c r="B777" s="319" t="s">
        <v>952</v>
      </c>
      <c r="C777" s="320"/>
      <c r="D777" s="332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33"/>
      <c r="P777" s="333"/>
      <c r="Q777" s="333"/>
      <c r="R777" s="333"/>
      <c r="S777" s="333"/>
      <c r="T777" s="333"/>
      <c r="U777" s="333"/>
      <c r="V777" s="333"/>
      <c r="W777" s="333"/>
      <c r="X777" s="333"/>
      <c r="Y777" s="333"/>
      <c r="Z777" s="333"/>
      <c r="AA777" s="333"/>
      <c r="AB777" s="333"/>
      <c r="AC777" s="333"/>
      <c r="AD777" s="333"/>
      <c r="AE777" s="333"/>
      <c r="AF777" s="333"/>
      <c r="AG777" s="333"/>
      <c r="AH777" s="333"/>
      <c r="AI777" s="333">
        <v>1</v>
      </c>
      <c r="AJ777" s="333">
        <v>2</v>
      </c>
      <c r="AK777" s="333"/>
      <c r="AL777" s="333">
        <v>1</v>
      </c>
      <c r="AM777" s="333">
        <v>1</v>
      </c>
      <c r="AN777" s="333"/>
      <c r="AO777" s="333"/>
      <c r="AP777" s="333"/>
      <c r="AQ777" s="333">
        <v>1</v>
      </c>
      <c r="AR777" s="333"/>
      <c r="AS777" s="333"/>
      <c r="AT777" s="333"/>
      <c r="AU777" s="333"/>
      <c r="AV777" s="333"/>
      <c r="AW777" s="333"/>
      <c r="AX777" s="333"/>
      <c r="AY777" s="333"/>
      <c r="AZ777" s="334">
        <v>6</v>
      </c>
    </row>
    <row r="778" spans="1:52">
      <c r="A778" s="315"/>
      <c r="B778" s="305" t="s">
        <v>30</v>
      </c>
      <c r="C778" s="305" t="s">
        <v>589</v>
      </c>
      <c r="D778" s="326"/>
      <c r="E778" s="327"/>
      <c r="F778" s="327"/>
      <c r="G778" s="327"/>
      <c r="H778" s="327"/>
      <c r="I778" s="327"/>
      <c r="J778" s="327"/>
      <c r="K778" s="327"/>
      <c r="L778" s="327"/>
      <c r="M778" s="327"/>
      <c r="N778" s="327"/>
      <c r="O778" s="327"/>
      <c r="P778" s="327"/>
      <c r="Q778" s="327"/>
      <c r="R778" s="327"/>
      <c r="S778" s="327"/>
      <c r="T778" s="327"/>
      <c r="U778" s="327"/>
      <c r="V778" s="327"/>
      <c r="W778" s="327"/>
      <c r="X778" s="327"/>
      <c r="Y778" s="327"/>
      <c r="Z778" s="327"/>
      <c r="AA778" s="327"/>
      <c r="AB778" s="327"/>
      <c r="AC778" s="327"/>
      <c r="AD778" s="327"/>
      <c r="AE778" s="327">
        <v>1</v>
      </c>
      <c r="AF778" s="327"/>
      <c r="AG778" s="327"/>
      <c r="AH778" s="327"/>
      <c r="AI778" s="327">
        <v>1</v>
      </c>
      <c r="AJ778" s="327"/>
      <c r="AK778" s="327">
        <v>1</v>
      </c>
      <c r="AL778" s="327"/>
      <c r="AM778" s="327"/>
      <c r="AN778" s="327"/>
      <c r="AO778" s="327"/>
      <c r="AP778" s="327"/>
      <c r="AQ778" s="327"/>
      <c r="AR778" s="327"/>
      <c r="AS778" s="327"/>
      <c r="AT778" s="327"/>
      <c r="AU778" s="327"/>
      <c r="AV778" s="327"/>
      <c r="AW778" s="327"/>
      <c r="AX778" s="327"/>
      <c r="AY778" s="327"/>
      <c r="AZ778" s="328">
        <v>3</v>
      </c>
    </row>
    <row r="779" spans="1:52">
      <c r="A779" s="315"/>
      <c r="B779" s="315"/>
      <c r="C779" s="318" t="s">
        <v>789</v>
      </c>
      <c r="D779" s="329"/>
      <c r="E779" s="330"/>
      <c r="F779" s="330"/>
      <c r="G779" s="330"/>
      <c r="H779" s="330"/>
      <c r="I779" s="330"/>
      <c r="J779" s="330"/>
      <c r="K779" s="330"/>
      <c r="L779" s="330"/>
      <c r="M779" s="330"/>
      <c r="N779" s="330"/>
      <c r="O779" s="330"/>
      <c r="P779" s="330"/>
      <c r="Q779" s="330"/>
      <c r="R779" s="330"/>
      <c r="S779" s="330"/>
      <c r="T779" s="330"/>
      <c r="U779" s="330"/>
      <c r="V779" s="330"/>
      <c r="W779" s="330"/>
      <c r="X779" s="330"/>
      <c r="Y779" s="330"/>
      <c r="Z779" s="330"/>
      <c r="AA779" s="330"/>
      <c r="AB779" s="330"/>
      <c r="AC779" s="330"/>
      <c r="AD779" s="330"/>
      <c r="AE779" s="330"/>
      <c r="AF779" s="330"/>
      <c r="AG779" s="330"/>
      <c r="AH779" s="330"/>
      <c r="AI779" s="330"/>
      <c r="AJ779" s="330">
        <v>1</v>
      </c>
      <c r="AK779" s="330"/>
      <c r="AL779" s="330"/>
      <c r="AM779" s="330"/>
      <c r="AN779" s="330"/>
      <c r="AO779" s="330"/>
      <c r="AP779" s="330"/>
      <c r="AQ779" s="330"/>
      <c r="AR779" s="330"/>
      <c r="AS779" s="330"/>
      <c r="AT779" s="330"/>
      <c r="AU779" s="330"/>
      <c r="AV779" s="330"/>
      <c r="AW779" s="330"/>
      <c r="AX779" s="330"/>
      <c r="AY779" s="330"/>
      <c r="AZ779" s="331">
        <v>1</v>
      </c>
    </row>
    <row r="780" spans="1:52">
      <c r="A780" s="315"/>
      <c r="B780" s="315"/>
      <c r="C780" s="318" t="s">
        <v>30</v>
      </c>
      <c r="D780" s="329"/>
      <c r="E780" s="330"/>
      <c r="F780" s="330"/>
      <c r="G780" s="330"/>
      <c r="H780" s="330"/>
      <c r="I780" s="330"/>
      <c r="J780" s="330"/>
      <c r="K780" s="330"/>
      <c r="L780" s="330"/>
      <c r="M780" s="330"/>
      <c r="N780" s="330"/>
      <c r="O780" s="330"/>
      <c r="P780" s="330"/>
      <c r="Q780" s="330"/>
      <c r="R780" s="330"/>
      <c r="S780" s="330"/>
      <c r="T780" s="330"/>
      <c r="U780" s="330"/>
      <c r="V780" s="330"/>
      <c r="W780" s="330"/>
      <c r="X780" s="330"/>
      <c r="Y780" s="330"/>
      <c r="Z780" s="330"/>
      <c r="AA780" s="330"/>
      <c r="AB780" s="330"/>
      <c r="AC780" s="330"/>
      <c r="AD780" s="330"/>
      <c r="AE780" s="330"/>
      <c r="AF780" s="330"/>
      <c r="AG780" s="330">
        <v>1</v>
      </c>
      <c r="AH780" s="330"/>
      <c r="AI780" s="330"/>
      <c r="AJ780" s="330"/>
      <c r="AK780" s="330"/>
      <c r="AL780" s="330"/>
      <c r="AM780" s="330"/>
      <c r="AN780" s="330">
        <v>1</v>
      </c>
      <c r="AO780" s="330"/>
      <c r="AP780" s="330"/>
      <c r="AQ780" s="330"/>
      <c r="AR780" s="330"/>
      <c r="AS780" s="330"/>
      <c r="AT780" s="330"/>
      <c r="AU780" s="330"/>
      <c r="AV780" s="330"/>
      <c r="AW780" s="330"/>
      <c r="AX780" s="330"/>
      <c r="AY780" s="330"/>
      <c r="AZ780" s="331">
        <v>2</v>
      </c>
    </row>
    <row r="781" spans="1:52">
      <c r="A781" s="315"/>
      <c r="B781" s="319" t="s">
        <v>951</v>
      </c>
      <c r="C781" s="320"/>
      <c r="D781" s="332"/>
      <c r="E781" s="333"/>
      <c r="F781" s="333"/>
      <c r="G781" s="333"/>
      <c r="H781" s="333"/>
      <c r="I781" s="333"/>
      <c r="J781" s="333"/>
      <c r="K781" s="333"/>
      <c r="L781" s="333"/>
      <c r="M781" s="333"/>
      <c r="N781" s="333"/>
      <c r="O781" s="333"/>
      <c r="P781" s="333"/>
      <c r="Q781" s="333"/>
      <c r="R781" s="333"/>
      <c r="S781" s="333"/>
      <c r="T781" s="333"/>
      <c r="U781" s="333"/>
      <c r="V781" s="333"/>
      <c r="W781" s="333"/>
      <c r="X781" s="333"/>
      <c r="Y781" s="333"/>
      <c r="Z781" s="333"/>
      <c r="AA781" s="333"/>
      <c r="AB781" s="333"/>
      <c r="AC781" s="333"/>
      <c r="AD781" s="333"/>
      <c r="AE781" s="333">
        <v>1</v>
      </c>
      <c r="AF781" s="333"/>
      <c r="AG781" s="333">
        <v>1</v>
      </c>
      <c r="AH781" s="333"/>
      <c r="AI781" s="333">
        <v>1</v>
      </c>
      <c r="AJ781" s="333">
        <v>1</v>
      </c>
      <c r="AK781" s="333">
        <v>1</v>
      </c>
      <c r="AL781" s="333"/>
      <c r="AM781" s="333"/>
      <c r="AN781" s="333">
        <v>1</v>
      </c>
      <c r="AO781" s="333"/>
      <c r="AP781" s="333"/>
      <c r="AQ781" s="333"/>
      <c r="AR781" s="333"/>
      <c r="AS781" s="333"/>
      <c r="AT781" s="333"/>
      <c r="AU781" s="333"/>
      <c r="AV781" s="333"/>
      <c r="AW781" s="333"/>
      <c r="AX781" s="333"/>
      <c r="AY781" s="333"/>
      <c r="AZ781" s="334">
        <v>6</v>
      </c>
    </row>
    <row r="782" spans="1:52">
      <c r="A782" s="315"/>
      <c r="B782" s="305" t="s">
        <v>326</v>
      </c>
      <c r="C782" s="305" t="s">
        <v>326</v>
      </c>
      <c r="D782" s="326"/>
      <c r="E782" s="327"/>
      <c r="F782" s="327"/>
      <c r="G782" s="327"/>
      <c r="H782" s="327"/>
      <c r="I782" s="327"/>
      <c r="J782" s="327"/>
      <c r="K782" s="327"/>
      <c r="L782" s="327"/>
      <c r="M782" s="327"/>
      <c r="N782" s="327"/>
      <c r="O782" s="327"/>
      <c r="P782" s="327"/>
      <c r="Q782" s="327"/>
      <c r="R782" s="327"/>
      <c r="S782" s="327"/>
      <c r="T782" s="327"/>
      <c r="U782" s="327"/>
      <c r="V782" s="327"/>
      <c r="W782" s="327"/>
      <c r="X782" s="327"/>
      <c r="Y782" s="327"/>
      <c r="Z782" s="327"/>
      <c r="AA782" s="327"/>
      <c r="AB782" s="327"/>
      <c r="AC782" s="327"/>
      <c r="AD782" s="327"/>
      <c r="AE782" s="327"/>
      <c r="AF782" s="327"/>
      <c r="AG782" s="327"/>
      <c r="AH782" s="327"/>
      <c r="AI782" s="327"/>
      <c r="AJ782" s="327"/>
      <c r="AK782" s="327"/>
      <c r="AL782" s="327"/>
      <c r="AM782" s="327"/>
      <c r="AN782" s="327"/>
      <c r="AO782" s="327"/>
      <c r="AP782" s="327"/>
      <c r="AQ782" s="327">
        <v>1</v>
      </c>
      <c r="AR782" s="327"/>
      <c r="AS782" s="327"/>
      <c r="AT782" s="327"/>
      <c r="AU782" s="327"/>
      <c r="AV782" s="327"/>
      <c r="AW782" s="327"/>
      <c r="AX782" s="327"/>
      <c r="AY782" s="327"/>
      <c r="AZ782" s="328">
        <v>1</v>
      </c>
    </row>
    <row r="783" spans="1:52">
      <c r="A783" s="315"/>
      <c r="B783" s="315"/>
      <c r="C783" s="318" t="s">
        <v>405</v>
      </c>
      <c r="D783" s="329"/>
      <c r="E783" s="330"/>
      <c r="F783" s="330"/>
      <c r="G783" s="330"/>
      <c r="H783" s="330"/>
      <c r="I783" s="330"/>
      <c r="J783" s="330"/>
      <c r="K783" s="330">
        <v>1</v>
      </c>
      <c r="L783" s="330"/>
      <c r="M783" s="330"/>
      <c r="N783" s="330"/>
      <c r="O783" s="330">
        <v>1</v>
      </c>
      <c r="P783" s="330"/>
      <c r="Q783" s="330"/>
      <c r="R783" s="330">
        <v>1</v>
      </c>
      <c r="S783" s="330"/>
      <c r="T783" s="330"/>
      <c r="U783" s="330"/>
      <c r="V783" s="330"/>
      <c r="W783" s="330"/>
      <c r="X783" s="330"/>
      <c r="Y783" s="330"/>
      <c r="Z783" s="330"/>
      <c r="AA783" s="330"/>
      <c r="AB783" s="330"/>
      <c r="AC783" s="330"/>
      <c r="AD783" s="330"/>
      <c r="AE783" s="330"/>
      <c r="AF783" s="330"/>
      <c r="AG783" s="330"/>
      <c r="AH783" s="330"/>
      <c r="AI783" s="330"/>
      <c r="AJ783" s="330"/>
      <c r="AK783" s="330"/>
      <c r="AL783" s="330"/>
      <c r="AM783" s="330"/>
      <c r="AN783" s="330"/>
      <c r="AO783" s="330"/>
      <c r="AP783" s="330"/>
      <c r="AQ783" s="330"/>
      <c r="AR783" s="330"/>
      <c r="AS783" s="330"/>
      <c r="AT783" s="330"/>
      <c r="AU783" s="330"/>
      <c r="AV783" s="330"/>
      <c r="AW783" s="330"/>
      <c r="AX783" s="330"/>
      <c r="AY783" s="330"/>
      <c r="AZ783" s="331">
        <v>3</v>
      </c>
    </row>
    <row r="784" spans="1:52">
      <c r="A784" s="315"/>
      <c r="B784" s="315"/>
      <c r="C784" s="318" t="s">
        <v>691</v>
      </c>
      <c r="D784" s="329"/>
      <c r="E784" s="330"/>
      <c r="F784" s="330"/>
      <c r="G784" s="330"/>
      <c r="H784" s="330"/>
      <c r="I784" s="330"/>
      <c r="J784" s="330"/>
      <c r="K784" s="330"/>
      <c r="L784" s="330"/>
      <c r="M784" s="330"/>
      <c r="N784" s="330"/>
      <c r="O784" s="330"/>
      <c r="P784" s="330"/>
      <c r="Q784" s="330"/>
      <c r="R784" s="330"/>
      <c r="S784" s="330"/>
      <c r="T784" s="330"/>
      <c r="U784" s="330"/>
      <c r="V784" s="330"/>
      <c r="W784" s="330"/>
      <c r="X784" s="330"/>
      <c r="Y784" s="330"/>
      <c r="Z784" s="330"/>
      <c r="AA784" s="330"/>
      <c r="AB784" s="330"/>
      <c r="AC784" s="330"/>
      <c r="AD784" s="330"/>
      <c r="AE784" s="330"/>
      <c r="AF784" s="330"/>
      <c r="AG784" s="330">
        <v>1</v>
      </c>
      <c r="AH784" s="330"/>
      <c r="AI784" s="330"/>
      <c r="AJ784" s="330"/>
      <c r="AK784" s="330"/>
      <c r="AL784" s="330"/>
      <c r="AM784" s="330"/>
      <c r="AN784" s="330"/>
      <c r="AO784" s="330"/>
      <c r="AP784" s="330"/>
      <c r="AQ784" s="330"/>
      <c r="AR784" s="330"/>
      <c r="AS784" s="330"/>
      <c r="AT784" s="330"/>
      <c r="AU784" s="330"/>
      <c r="AV784" s="330"/>
      <c r="AW784" s="330"/>
      <c r="AX784" s="330"/>
      <c r="AY784" s="330"/>
      <c r="AZ784" s="331">
        <v>1</v>
      </c>
    </row>
    <row r="785" spans="1:52">
      <c r="A785" s="315"/>
      <c r="B785" s="319" t="s">
        <v>955</v>
      </c>
      <c r="C785" s="320"/>
      <c r="D785" s="332"/>
      <c r="E785" s="333"/>
      <c r="F785" s="333"/>
      <c r="G785" s="333"/>
      <c r="H785" s="333"/>
      <c r="I785" s="333"/>
      <c r="J785" s="333"/>
      <c r="K785" s="333">
        <v>1</v>
      </c>
      <c r="L785" s="333"/>
      <c r="M785" s="333"/>
      <c r="N785" s="333"/>
      <c r="O785" s="333">
        <v>1</v>
      </c>
      <c r="P785" s="333"/>
      <c r="Q785" s="333"/>
      <c r="R785" s="333">
        <v>1</v>
      </c>
      <c r="S785" s="333"/>
      <c r="T785" s="333"/>
      <c r="U785" s="333"/>
      <c r="V785" s="333"/>
      <c r="W785" s="333"/>
      <c r="X785" s="333"/>
      <c r="Y785" s="333"/>
      <c r="Z785" s="333"/>
      <c r="AA785" s="333"/>
      <c r="AB785" s="333"/>
      <c r="AC785" s="333"/>
      <c r="AD785" s="333"/>
      <c r="AE785" s="333"/>
      <c r="AF785" s="333"/>
      <c r="AG785" s="333">
        <v>1</v>
      </c>
      <c r="AH785" s="333"/>
      <c r="AI785" s="333"/>
      <c r="AJ785" s="333"/>
      <c r="AK785" s="333"/>
      <c r="AL785" s="333"/>
      <c r="AM785" s="333"/>
      <c r="AN785" s="333"/>
      <c r="AO785" s="333"/>
      <c r="AP785" s="333"/>
      <c r="AQ785" s="333">
        <v>1</v>
      </c>
      <c r="AR785" s="333"/>
      <c r="AS785" s="333"/>
      <c r="AT785" s="333"/>
      <c r="AU785" s="333"/>
      <c r="AV785" s="333"/>
      <c r="AW785" s="333"/>
      <c r="AX785" s="333"/>
      <c r="AY785" s="333"/>
      <c r="AZ785" s="334">
        <v>5</v>
      </c>
    </row>
    <row r="786" spans="1:52">
      <c r="A786" s="315"/>
      <c r="B786" s="305" t="s">
        <v>322</v>
      </c>
      <c r="C786" s="305" t="s">
        <v>665</v>
      </c>
      <c r="D786" s="326"/>
      <c r="E786" s="327"/>
      <c r="F786" s="327"/>
      <c r="G786" s="327"/>
      <c r="H786" s="327"/>
      <c r="I786" s="327"/>
      <c r="J786" s="327"/>
      <c r="K786" s="327"/>
      <c r="L786" s="327"/>
      <c r="M786" s="327"/>
      <c r="N786" s="327"/>
      <c r="O786" s="327"/>
      <c r="P786" s="327"/>
      <c r="Q786" s="327"/>
      <c r="R786" s="327"/>
      <c r="S786" s="327"/>
      <c r="T786" s="327"/>
      <c r="U786" s="327"/>
      <c r="V786" s="327"/>
      <c r="W786" s="327"/>
      <c r="X786" s="327"/>
      <c r="Y786" s="327"/>
      <c r="Z786" s="327"/>
      <c r="AA786" s="327"/>
      <c r="AB786" s="327"/>
      <c r="AC786" s="327"/>
      <c r="AD786" s="327">
        <v>1</v>
      </c>
      <c r="AE786" s="327"/>
      <c r="AF786" s="327"/>
      <c r="AG786" s="327"/>
      <c r="AH786" s="327"/>
      <c r="AI786" s="327">
        <v>1</v>
      </c>
      <c r="AJ786" s="327"/>
      <c r="AK786" s="327"/>
      <c r="AL786" s="327"/>
      <c r="AM786" s="327"/>
      <c r="AN786" s="327"/>
      <c r="AO786" s="327"/>
      <c r="AP786" s="327"/>
      <c r="AQ786" s="327"/>
      <c r="AR786" s="327"/>
      <c r="AS786" s="327"/>
      <c r="AT786" s="327"/>
      <c r="AU786" s="327"/>
      <c r="AV786" s="327"/>
      <c r="AW786" s="327"/>
      <c r="AX786" s="327"/>
      <c r="AY786" s="327"/>
      <c r="AZ786" s="328">
        <v>2</v>
      </c>
    </row>
    <row r="787" spans="1:52">
      <c r="A787" s="315"/>
      <c r="B787" s="315"/>
      <c r="C787" s="318" t="s">
        <v>715</v>
      </c>
      <c r="D787" s="329"/>
      <c r="E787" s="330"/>
      <c r="F787" s="330"/>
      <c r="G787" s="330"/>
      <c r="H787" s="330"/>
      <c r="I787" s="330"/>
      <c r="J787" s="330"/>
      <c r="K787" s="330"/>
      <c r="L787" s="330"/>
      <c r="M787" s="330"/>
      <c r="N787" s="330"/>
      <c r="O787" s="330"/>
      <c r="P787" s="330"/>
      <c r="Q787" s="330"/>
      <c r="R787" s="330"/>
      <c r="S787" s="330"/>
      <c r="T787" s="330"/>
      <c r="U787" s="330"/>
      <c r="V787" s="330"/>
      <c r="W787" s="330"/>
      <c r="X787" s="330"/>
      <c r="Y787" s="330"/>
      <c r="Z787" s="330"/>
      <c r="AA787" s="330"/>
      <c r="AB787" s="330"/>
      <c r="AC787" s="330"/>
      <c r="AD787" s="330"/>
      <c r="AE787" s="330"/>
      <c r="AF787" s="330"/>
      <c r="AG787" s="330"/>
      <c r="AH787" s="330">
        <v>2</v>
      </c>
      <c r="AI787" s="330"/>
      <c r="AJ787" s="330"/>
      <c r="AK787" s="330"/>
      <c r="AL787" s="330"/>
      <c r="AM787" s="330"/>
      <c r="AN787" s="330"/>
      <c r="AO787" s="330"/>
      <c r="AP787" s="330"/>
      <c r="AQ787" s="330"/>
      <c r="AR787" s="330"/>
      <c r="AS787" s="330"/>
      <c r="AT787" s="330"/>
      <c r="AU787" s="330"/>
      <c r="AV787" s="330"/>
      <c r="AW787" s="330"/>
      <c r="AX787" s="330"/>
      <c r="AY787" s="330"/>
      <c r="AZ787" s="331">
        <v>2</v>
      </c>
    </row>
    <row r="788" spans="1:52">
      <c r="A788" s="315"/>
      <c r="B788" s="315"/>
      <c r="C788" s="318" t="s">
        <v>786</v>
      </c>
      <c r="D788" s="329"/>
      <c r="E788" s="330"/>
      <c r="F788" s="330"/>
      <c r="G788" s="330"/>
      <c r="H788" s="330"/>
      <c r="I788" s="330"/>
      <c r="J788" s="330"/>
      <c r="K788" s="330"/>
      <c r="L788" s="330"/>
      <c r="M788" s="330"/>
      <c r="N788" s="330"/>
      <c r="O788" s="330"/>
      <c r="P788" s="330"/>
      <c r="Q788" s="330"/>
      <c r="R788" s="330"/>
      <c r="S788" s="330"/>
      <c r="T788" s="330"/>
      <c r="U788" s="330"/>
      <c r="V788" s="330"/>
      <c r="W788" s="330"/>
      <c r="X788" s="330"/>
      <c r="Y788" s="330"/>
      <c r="Z788" s="330"/>
      <c r="AA788" s="330"/>
      <c r="AB788" s="330"/>
      <c r="AC788" s="330"/>
      <c r="AD788" s="330"/>
      <c r="AE788" s="330"/>
      <c r="AF788" s="330"/>
      <c r="AG788" s="330"/>
      <c r="AH788" s="330"/>
      <c r="AI788" s="330"/>
      <c r="AJ788" s="330"/>
      <c r="AK788" s="330"/>
      <c r="AL788" s="330"/>
      <c r="AM788" s="330"/>
      <c r="AN788" s="330">
        <v>1</v>
      </c>
      <c r="AO788" s="330"/>
      <c r="AP788" s="330"/>
      <c r="AQ788" s="330"/>
      <c r="AR788" s="330"/>
      <c r="AS788" s="330"/>
      <c r="AT788" s="330"/>
      <c r="AU788" s="330"/>
      <c r="AV788" s="330"/>
      <c r="AW788" s="330"/>
      <c r="AX788" s="330"/>
      <c r="AY788" s="330"/>
      <c r="AZ788" s="331">
        <v>1</v>
      </c>
    </row>
    <row r="789" spans="1:52">
      <c r="A789" s="315"/>
      <c r="B789" s="319" t="s">
        <v>954</v>
      </c>
      <c r="C789" s="320"/>
      <c r="D789" s="332"/>
      <c r="E789" s="333"/>
      <c r="F789" s="333"/>
      <c r="G789" s="333"/>
      <c r="H789" s="333"/>
      <c r="I789" s="333"/>
      <c r="J789" s="333"/>
      <c r="K789" s="333"/>
      <c r="L789" s="333"/>
      <c r="M789" s="333"/>
      <c r="N789" s="333"/>
      <c r="O789" s="333"/>
      <c r="P789" s="333"/>
      <c r="Q789" s="333"/>
      <c r="R789" s="333"/>
      <c r="S789" s="333"/>
      <c r="T789" s="333"/>
      <c r="U789" s="333"/>
      <c r="V789" s="333"/>
      <c r="W789" s="333"/>
      <c r="X789" s="333"/>
      <c r="Y789" s="333"/>
      <c r="Z789" s="333"/>
      <c r="AA789" s="333"/>
      <c r="AB789" s="333"/>
      <c r="AC789" s="333"/>
      <c r="AD789" s="333">
        <v>1</v>
      </c>
      <c r="AE789" s="333"/>
      <c r="AF789" s="333"/>
      <c r="AG789" s="333"/>
      <c r="AH789" s="333">
        <v>2</v>
      </c>
      <c r="AI789" s="333">
        <v>1</v>
      </c>
      <c r="AJ789" s="333"/>
      <c r="AK789" s="333"/>
      <c r="AL789" s="333"/>
      <c r="AM789" s="333"/>
      <c r="AN789" s="333">
        <v>1</v>
      </c>
      <c r="AO789" s="333"/>
      <c r="AP789" s="333"/>
      <c r="AQ789" s="333"/>
      <c r="AR789" s="333"/>
      <c r="AS789" s="333"/>
      <c r="AT789" s="333"/>
      <c r="AU789" s="333"/>
      <c r="AV789" s="333"/>
      <c r="AW789" s="333"/>
      <c r="AX789" s="333"/>
      <c r="AY789" s="333"/>
      <c r="AZ789" s="334">
        <v>5</v>
      </c>
    </row>
    <row r="790" spans="1:52">
      <c r="A790" s="315"/>
      <c r="B790" s="305" t="s">
        <v>325</v>
      </c>
      <c r="C790" s="305" t="s">
        <v>435</v>
      </c>
      <c r="D790" s="326"/>
      <c r="E790" s="327"/>
      <c r="F790" s="327"/>
      <c r="G790" s="327"/>
      <c r="H790" s="327"/>
      <c r="I790" s="327"/>
      <c r="J790" s="327"/>
      <c r="K790" s="327"/>
      <c r="L790" s="327"/>
      <c r="M790" s="327"/>
      <c r="N790" s="327"/>
      <c r="O790" s="327"/>
      <c r="P790" s="327"/>
      <c r="Q790" s="327"/>
      <c r="R790" s="327"/>
      <c r="S790" s="327"/>
      <c r="T790" s="327"/>
      <c r="U790" s="327"/>
      <c r="V790" s="327"/>
      <c r="W790" s="327"/>
      <c r="X790" s="327"/>
      <c r="Y790" s="327"/>
      <c r="Z790" s="327"/>
      <c r="AA790" s="327">
        <v>1</v>
      </c>
      <c r="AB790" s="327"/>
      <c r="AC790" s="327"/>
      <c r="AD790" s="327">
        <v>1</v>
      </c>
      <c r="AE790" s="327"/>
      <c r="AF790" s="327"/>
      <c r="AG790" s="327"/>
      <c r="AH790" s="327"/>
      <c r="AI790" s="327"/>
      <c r="AJ790" s="327"/>
      <c r="AK790" s="327"/>
      <c r="AL790" s="327"/>
      <c r="AM790" s="327"/>
      <c r="AN790" s="327"/>
      <c r="AO790" s="327"/>
      <c r="AP790" s="327"/>
      <c r="AQ790" s="327"/>
      <c r="AR790" s="327"/>
      <c r="AS790" s="327"/>
      <c r="AT790" s="327"/>
      <c r="AU790" s="327"/>
      <c r="AV790" s="327"/>
      <c r="AW790" s="327"/>
      <c r="AX790" s="327"/>
      <c r="AY790" s="327"/>
      <c r="AZ790" s="328">
        <v>2</v>
      </c>
    </row>
    <row r="791" spans="1:52">
      <c r="A791" s="315"/>
      <c r="B791" s="315"/>
      <c r="C791" s="318" t="s">
        <v>513</v>
      </c>
      <c r="D791" s="329"/>
      <c r="E791" s="330"/>
      <c r="F791" s="330"/>
      <c r="G791" s="330"/>
      <c r="H791" s="330"/>
      <c r="I791" s="330"/>
      <c r="J791" s="330"/>
      <c r="K791" s="330"/>
      <c r="L791" s="330"/>
      <c r="M791" s="330"/>
      <c r="N791" s="330"/>
      <c r="O791" s="330"/>
      <c r="P791" s="330"/>
      <c r="Q791" s="330"/>
      <c r="R791" s="330"/>
      <c r="S791" s="330"/>
      <c r="T791" s="330"/>
      <c r="U791" s="330"/>
      <c r="V791" s="330"/>
      <c r="W791" s="330"/>
      <c r="X791" s="330"/>
      <c r="Y791" s="330">
        <v>1</v>
      </c>
      <c r="Z791" s="330"/>
      <c r="AA791" s="330"/>
      <c r="AB791" s="330"/>
      <c r="AC791" s="330"/>
      <c r="AD791" s="330"/>
      <c r="AE791" s="330"/>
      <c r="AF791" s="330"/>
      <c r="AG791" s="330"/>
      <c r="AH791" s="330"/>
      <c r="AI791" s="330"/>
      <c r="AJ791" s="330"/>
      <c r="AK791" s="330"/>
      <c r="AL791" s="330"/>
      <c r="AM791" s="330"/>
      <c r="AN791" s="330"/>
      <c r="AO791" s="330"/>
      <c r="AP791" s="330"/>
      <c r="AQ791" s="330"/>
      <c r="AR791" s="330"/>
      <c r="AS791" s="330"/>
      <c r="AT791" s="330"/>
      <c r="AU791" s="330"/>
      <c r="AV791" s="330"/>
      <c r="AW791" s="330"/>
      <c r="AX791" s="330"/>
      <c r="AY791" s="330"/>
      <c r="AZ791" s="331">
        <v>1</v>
      </c>
    </row>
    <row r="792" spans="1:52">
      <c r="A792" s="315"/>
      <c r="B792" s="315"/>
      <c r="C792" s="318" t="s">
        <v>681</v>
      </c>
      <c r="D792" s="329"/>
      <c r="E792" s="330"/>
      <c r="F792" s="330"/>
      <c r="G792" s="330"/>
      <c r="H792" s="330"/>
      <c r="I792" s="330"/>
      <c r="J792" s="330"/>
      <c r="K792" s="330"/>
      <c r="L792" s="330"/>
      <c r="M792" s="330"/>
      <c r="N792" s="330"/>
      <c r="O792" s="330"/>
      <c r="P792" s="330"/>
      <c r="Q792" s="330"/>
      <c r="R792" s="330"/>
      <c r="S792" s="330"/>
      <c r="T792" s="330"/>
      <c r="U792" s="330"/>
      <c r="V792" s="330"/>
      <c r="W792" s="330"/>
      <c r="X792" s="330"/>
      <c r="Y792" s="330"/>
      <c r="Z792" s="330"/>
      <c r="AA792" s="330"/>
      <c r="AB792" s="330"/>
      <c r="AC792" s="330"/>
      <c r="AD792" s="330"/>
      <c r="AE792" s="330"/>
      <c r="AF792" s="330"/>
      <c r="AG792" s="330"/>
      <c r="AH792" s="330"/>
      <c r="AI792" s="330">
        <v>1</v>
      </c>
      <c r="AJ792" s="330"/>
      <c r="AK792" s="330"/>
      <c r="AL792" s="330"/>
      <c r="AM792" s="330"/>
      <c r="AN792" s="330"/>
      <c r="AO792" s="330"/>
      <c r="AP792" s="330"/>
      <c r="AQ792" s="330"/>
      <c r="AR792" s="330"/>
      <c r="AS792" s="330"/>
      <c r="AT792" s="330"/>
      <c r="AU792" s="330"/>
      <c r="AV792" s="330"/>
      <c r="AW792" s="330"/>
      <c r="AX792" s="330"/>
      <c r="AY792" s="330"/>
      <c r="AZ792" s="331">
        <v>1</v>
      </c>
    </row>
    <row r="793" spans="1:52">
      <c r="A793" s="315"/>
      <c r="B793" s="315"/>
      <c r="C793" s="318" t="s">
        <v>325</v>
      </c>
      <c r="D793" s="329"/>
      <c r="E793" s="330"/>
      <c r="F793" s="330"/>
      <c r="G793" s="330"/>
      <c r="H793" s="330"/>
      <c r="I793" s="330"/>
      <c r="J793" s="330"/>
      <c r="K793" s="330"/>
      <c r="L793" s="330"/>
      <c r="M793" s="330"/>
      <c r="N793" s="330"/>
      <c r="O793" s="330"/>
      <c r="P793" s="330"/>
      <c r="Q793" s="330"/>
      <c r="R793" s="330"/>
      <c r="S793" s="330"/>
      <c r="T793" s="330"/>
      <c r="U793" s="330"/>
      <c r="V793" s="330"/>
      <c r="W793" s="330"/>
      <c r="X793" s="330"/>
      <c r="Y793" s="330"/>
      <c r="Z793" s="330"/>
      <c r="AA793" s="330"/>
      <c r="AB793" s="330"/>
      <c r="AC793" s="330"/>
      <c r="AD793" s="330"/>
      <c r="AE793" s="330"/>
      <c r="AF793" s="330"/>
      <c r="AG793" s="330"/>
      <c r="AH793" s="330">
        <v>1</v>
      </c>
      <c r="AI793" s="330"/>
      <c r="AJ793" s="330"/>
      <c r="AK793" s="330"/>
      <c r="AL793" s="330"/>
      <c r="AM793" s="330"/>
      <c r="AN793" s="330"/>
      <c r="AO793" s="330"/>
      <c r="AP793" s="330"/>
      <c r="AQ793" s="330"/>
      <c r="AR793" s="330"/>
      <c r="AS793" s="330"/>
      <c r="AT793" s="330"/>
      <c r="AU793" s="330"/>
      <c r="AV793" s="330"/>
      <c r="AW793" s="330"/>
      <c r="AX793" s="330"/>
      <c r="AY793" s="330"/>
      <c r="AZ793" s="331">
        <v>1</v>
      </c>
    </row>
    <row r="794" spans="1:52">
      <c r="A794" s="315"/>
      <c r="B794" s="319" t="s">
        <v>953</v>
      </c>
      <c r="C794" s="320"/>
      <c r="D794" s="332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33"/>
      <c r="P794" s="333"/>
      <c r="Q794" s="333"/>
      <c r="R794" s="333"/>
      <c r="S794" s="333"/>
      <c r="T794" s="333"/>
      <c r="U794" s="333"/>
      <c r="V794" s="333"/>
      <c r="W794" s="333"/>
      <c r="X794" s="333"/>
      <c r="Y794" s="333">
        <v>1</v>
      </c>
      <c r="Z794" s="333"/>
      <c r="AA794" s="333">
        <v>1</v>
      </c>
      <c r="AB794" s="333"/>
      <c r="AC794" s="333"/>
      <c r="AD794" s="333">
        <v>1</v>
      </c>
      <c r="AE794" s="333"/>
      <c r="AF794" s="333"/>
      <c r="AG794" s="333"/>
      <c r="AH794" s="333">
        <v>1</v>
      </c>
      <c r="AI794" s="333">
        <v>1</v>
      </c>
      <c r="AJ794" s="333"/>
      <c r="AK794" s="333"/>
      <c r="AL794" s="333"/>
      <c r="AM794" s="333"/>
      <c r="AN794" s="333"/>
      <c r="AO794" s="333"/>
      <c r="AP794" s="333"/>
      <c r="AQ794" s="333"/>
      <c r="AR794" s="333"/>
      <c r="AS794" s="333"/>
      <c r="AT794" s="333"/>
      <c r="AU794" s="333"/>
      <c r="AV794" s="333"/>
      <c r="AW794" s="333"/>
      <c r="AX794" s="333"/>
      <c r="AY794" s="333"/>
      <c r="AZ794" s="334">
        <v>5</v>
      </c>
    </row>
    <row r="795" spans="1:52">
      <c r="A795" s="315"/>
      <c r="B795" s="305" t="s">
        <v>246</v>
      </c>
      <c r="C795" s="305" t="s">
        <v>746</v>
      </c>
      <c r="D795" s="326"/>
      <c r="E795" s="327"/>
      <c r="F795" s="327"/>
      <c r="G795" s="327"/>
      <c r="H795" s="327"/>
      <c r="I795" s="327"/>
      <c r="J795" s="327"/>
      <c r="K795" s="327"/>
      <c r="L795" s="327"/>
      <c r="M795" s="327"/>
      <c r="N795" s="327"/>
      <c r="O795" s="327"/>
      <c r="P795" s="327"/>
      <c r="Q795" s="327"/>
      <c r="R795" s="327"/>
      <c r="S795" s="327"/>
      <c r="T795" s="327"/>
      <c r="U795" s="327"/>
      <c r="V795" s="327"/>
      <c r="W795" s="327"/>
      <c r="X795" s="327"/>
      <c r="Y795" s="327"/>
      <c r="Z795" s="327"/>
      <c r="AA795" s="327"/>
      <c r="AB795" s="327"/>
      <c r="AC795" s="327"/>
      <c r="AD795" s="327"/>
      <c r="AE795" s="327"/>
      <c r="AF795" s="327"/>
      <c r="AG795" s="327"/>
      <c r="AH795" s="327"/>
      <c r="AI795" s="327"/>
      <c r="AJ795" s="327"/>
      <c r="AK795" s="327"/>
      <c r="AL795" s="327"/>
      <c r="AM795" s="327">
        <v>1</v>
      </c>
      <c r="AN795" s="327"/>
      <c r="AO795" s="327"/>
      <c r="AP795" s="327"/>
      <c r="AQ795" s="327"/>
      <c r="AR795" s="327">
        <v>1</v>
      </c>
      <c r="AS795" s="327"/>
      <c r="AT795" s="327"/>
      <c r="AU795" s="327"/>
      <c r="AV795" s="327"/>
      <c r="AW795" s="327"/>
      <c r="AX795" s="327"/>
      <c r="AY795" s="327"/>
      <c r="AZ795" s="328">
        <v>2</v>
      </c>
    </row>
    <row r="796" spans="1:52">
      <c r="A796" s="315"/>
      <c r="B796" s="315"/>
      <c r="C796" s="318" t="s">
        <v>976</v>
      </c>
      <c r="D796" s="329"/>
      <c r="E796" s="330"/>
      <c r="F796" s="330"/>
      <c r="G796" s="330"/>
      <c r="H796" s="330"/>
      <c r="I796" s="330"/>
      <c r="J796" s="330"/>
      <c r="K796" s="330"/>
      <c r="L796" s="330"/>
      <c r="M796" s="330"/>
      <c r="N796" s="330"/>
      <c r="O796" s="330"/>
      <c r="P796" s="330"/>
      <c r="Q796" s="330"/>
      <c r="R796" s="330"/>
      <c r="S796" s="330"/>
      <c r="T796" s="330"/>
      <c r="U796" s="330"/>
      <c r="V796" s="330"/>
      <c r="W796" s="330"/>
      <c r="X796" s="330"/>
      <c r="Y796" s="330"/>
      <c r="Z796" s="330"/>
      <c r="AA796" s="330"/>
      <c r="AB796" s="330"/>
      <c r="AC796" s="330"/>
      <c r="AD796" s="330"/>
      <c r="AE796" s="330"/>
      <c r="AF796" s="330"/>
      <c r="AG796" s="330"/>
      <c r="AH796" s="330"/>
      <c r="AI796" s="330"/>
      <c r="AJ796" s="330"/>
      <c r="AK796" s="330"/>
      <c r="AL796" s="330"/>
      <c r="AM796" s="330"/>
      <c r="AN796" s="330"/>
      <c r="AO796" s="330"/>
      <c r="AP796" s="330"/>
      <c r="AQ796" s="330"/>
      <c r="AR796" s="330"/>
      <c r="AS796" s="330"/>
      <c r="AT796" s="330"/>
      <c r="AU796" s="330"/>
      <c r="AV796" s="330"/>
      <c r="AW796" s="330"/>
      <c r="AX796" s="330">
        <v>1</v>
      </c>
      <c r="AY796" s="330"/>
      <c r="AZ796" s="331">
        <v>1</v>
      </c>
    </row>
    <row r="797" spans="1:52">
      <c r="A797" s="315"/>
      <c r="B797" s="319" t="s">
        <v>859</v>
      </c>
      <c r="C797" s="320"/>
      <c r="D797" s="332"/>
      <c r="E797" s="333"/>
      <c r="F797" s="333"/>
      <c r="G797" s="333"/>
      <c r="H797" s="333"/>
      <c r="I797" s="333"/>
      <c r="J797" s="333"/>
      <c r="K797" s="333"/>
      <c r="L797" s="333"/>
      <c r="M797" s="333"/>
      <c r="N797" s="333"/>
      <c r="O797" s="333"/>
      <c r="P797" s="333"/>
      <c r="Q797" s="333"/>
      <c r="R797" s="333"/>
      <c r="S797" s="333"/>
      <c r="T797" s="333"/>
      <c r="U797" s="333"/>
      <c r="V797" s="333"/>
      <c r="W797" s="333"/>
      <c r="X797" s="333"/>
      <c r="Y797" s="333"/>
      <c r="Z797" s="333"/>
      <c r="AA797" s="333"/>
      <c r="AB797" s="333"/>
      <c r="AC797" s="333"/>
      <c r="AD797" s="333"/>
      <c r="AE797" s="333"/>
      <c r="AF797" s="333"/>
      <c r="AG797" s="333"/>
      <c r="AH797" s="333"/>
      <c r="AI797" s="333"/>
      <c r="AJ797" s="333"/>
      <c r="AK797" s="333"/>
      <c r="AL797" s="333"/>
      <c r="AM797" s="333">
        <v>1</v>
      </c>
      <c r="AN797" s="333"/>
      <c r="AO797" s="333"/>
      <c r="AP797" s="333"/>
      <c r="AQ797" s="333"/>
      <c r="AR797" s="333">
        <v>1</v>
      </c>
      <c r="AS797" s="333"/>
      <c r="AT797" s="333"/>
      <c r="AU797" s="333"/>
      <c r="AV797" s="333"/>
      <c r="AW797" s="333"/>
      <c r="AX797" s="333">
        <v>1</v>
      </c>
      <c r="AY797" s="333"/>
      <c r="AZ797" s="334">
        <v>3</v>
      </c>
    </row>
    <row r="798" spans="1:52">
      <c r="A798" s="315"/>
      <c r="B798" s="305" t="s">
        <v>187</v>
      </c>
      <c r="C798" s="305" t="s">
        <v>374</v>
      </c>
      <c r="D798" s="326"/>
      <c r="E798" s="327"/>
      <c r="F798" s="327"/>
      <c r="G798" s="327">
        <v>1</v>
      </c>
      <c r="H798" s="327"/>
      <c r="I798" s="327"/>
      <c r="J798" s="327"/>
      <c r="K798" s="327"/>
      <c r="L798" s="327"/>
      <c r="M798" s="327"/>
      <c r="N798" s="327"/>
      <c r="O798" s="327"/>
      <c r="P798" s="327"/>
      <c r="Q798" s="327"/>
      <c r="R798" s="327"/>
      <c r="S798" s="327"/>
      <c r="T798" s="327"/>
      <c r="U798" s="327"/>
      <c r="V798" s="327"/>
      <c r="W798" s="327"/>
      <c r="X798" s="327"/>
      <c r="Y798" s="327"/>
      <c r="Z798" s="327"/>
      <c r="AA798" s="327"/>
      <c r="AB798" s="327"/>
      <c r="AC798" s="327"/>
      <c r="AD798" s="327"/>
      <c r="AE798" s="327"/>
      <c r="AF798" s="327"/>
      <c r="AG798" s="327"/>
      <c r="AH798" s="327"/>
      <c r="AI798" s="327"/>
      <c r="AJ798" s="327"/>
      <c r="AK798" s="327"/>
      <c r="AL798" s="327"/>
      <c r="AM798" s="327">
        <v>1</v>
      </c>
      <c r="AN798" s="327"/>
      <c r="AO798" s="327"/>
      <c r="AP798" s="327"/>
      <c r="AQ798" s="327"/>
      <c r="AR798" s="327"/>
      <c r="AS798" s="327"/>
      <c r="AT798" s="327"/>
      <c r="AU798" s="327"/>
      <c r="AV798" s="327"/>
      <c r="AW798" s="327"/>
      <c r="AX798" s="327"/>
      <c r="AY798" s="327"/>
      <c r="AZ798" s="328">
        <v>2</v>
      </c>
    </row>
    <row r="799" spans="1:52">
      <c r="A799" s="315"/>
      <c r="B799" s="319" t="s">
        <v>956</v>
      </c>
      <c r="C799" s="320"/>
      <c r="D799" s="332"/>
      <c r="E799" s="333"/>
      <c r="F799" s="333"/>
      <c r="G799" s="333">
        <v>1</v>
      </c>
      <c r="H799" s="333"/>
      <c r="I799" s="333"/>
      <c r="J799" s="333"/>
      <c r="K799" s="333"/>
      <c r="L799" s="333"/>
      <c r="M799" s="333"/>
      <c r="N799" s="333"/>
      <c r="O799" s="333"/>
      <c r="P799" s="333"/>
      <c r="Q799" s="333"/>
      <c r="R799" s="333"/>
      <c r="S799" s="333"/>
      <c r="T799" s="333"/>
      <c r="U799" s="333"/>
      <c r="V799" s="333"/>
      <c r="W799" s="333"/>
      <c r="X799" s="333"/>
      <c r="Y799" s="333"/>
      <c r="Z799" s="333"/>
      <c r="AA799" s="333"/>
      <c r="AB799" s="333"/>
      <c r="AC799" s="333"/>
      <c r="AD799" s="333"/>
      <c r="AE799" s="333"/>
      <c r="AF799" s="333"/>
      <c r="AG799" s="333"/>
      <c r="AH799" s="333"/>
      <c r="AI799" s="333"/>
      <c r="AJ799" s="333"/>
      <c r="AK799" s="333"/>
      <c r="AL799" s="333"/>
      <c r="AM799" s="333">
        <v>1</v>
      </c>
      <c r="AN799" s="333"/>
      <c r="AO799" s="333"/>
      <c r="AP799" s="333"/>
      <c r="AQ799" s="333"/>
      <c r="AR799" s="333"/>
      <c r="AS799" s="333"/>
      <c r="AT799" s="333"/>
      <c r="AU799" s="333"/>
      <c r="AV799" s="333"/>
      <c r="AW799" s="333"/>
      <c r="AX799" s="333"/>
      <c r="AY799" s="333"/>
      <c r="AZ799" s="334">
        <v>2</v>
      </c>
    </row>
    <row r="800" spans="1:52">
      <c r="A800" s="339" t="s">
        <v>951</v>
      </c>
      <c r="B800" s="340"/>
      <c r="C800" s="340"/>
      <c r="D800" s="341"/>
      <c r="E800" s="342"/>
      <c r="F800" s="342"/>
      <c r="G800" s="342">
        <v>1</v>
      </c>
      <c r="H800" s="342"/>
      <c r="I800" s="342">
        <v>1</v>
      </c>
      <c r="J800" s="342"/>
      <c r="K800" s="342">
        <v>5</v>
      </c>
      <c r="L800" s="342"/>
      <c r="M800" s="342">
        <v>1</v>
      </c>
      <c r="N800" s="342">
        <v>1</v>
      </c>
      <c r="O800" s="342">
        <v>1</v>
      </c>
      <c r="P800" s="342"/>
      <c r="Q800" s="342"/>
      <c r="R800" s="342">
        <v>1</v>
      </c>
      <c r="S800" s="342"/>
      <c r="T800" s="342"/>
      <c r="U800" s="342"/>
      <c r="V800" s="342"/>
      <c r="W800" s="342"/>
      <c r="X800" s="342"/>
      <c r="Y800" s="342">
        <v>1</v>
      </c>
      <c r="Z800" s="342"/>
      <c r="AA800" s="342">
        <v>1</v>
      </c>
      <c r="AB800" s="342">
        <v>1</v>
      </c>
      <c r="AC800" s="342">
        <v>1</v>
      </c>
      <c r="AD800" s="342">
        <v>5</v>
      </c>
      <c r="AE800" s="342">
        <v>5</v>
      </c>
      <c r="AF800" s="342"/>
      <c r="AG800" s="342">
        <v>3</v>
      </c>
      <c r="AH800" s="342">
        <v>7</v>
      </c>
      <c r="AI800" s="342">
        <v>8</v>
      </c>
      <c r="AJ800" s="342">
        <v>6</v>
      </c>
      <c r="AK800" s="342">
        <v>8</v>
      </c>
      <c r="AL800" s="342">
        <v>2</v>
      </c>
      <c r="AM800" s="342">
        <v>6</v>
      </c>
      <c r="AN800" s="342">
        <v>7</v>
      </c>
      <c r="AO800" s="342">
        <v>2</v>
      </c>
      <c r="AP800" s="342">
        <v>2</v>
      </c>
      <c r="AQ800" s="342">
        <v>2</v>
      </c>
      <c r="AR800" s="342">
        <v>1</v>
      </c>
      <c r="AS800" s="342"/>
      <c r="AT800" s="342"/>
      <c r="AU800" s="342"/>
      <c r="AV800" s="342"/>
      <c r="AW800" s="342"/>
      <c r="AX800" s="342">
        <v>1</v>
      </c>
      <c r="AY800" s="342"/>
      <c r="AZ800" s="343">
        <v>80</v>
      </c>
    </row>
    <row r="801" spans="1:52">
      <c r="A801" s="344" t="s">
        <v>806</v>
      </c>
      <c r="B801" s="345"/>
      <c r="C801" s="345"/>
      <c r="D801" s="346">
        <v>2</v>
      </c>
      <c r="E801" s="347">
        <v>16</v>
      </c>
      <c r="F801" s="347">
        <v>14</v>
      </c>
      <c r="G801" s="347">
        <v>10</v>
      </c>
      <c r="H801" s="347">
        <v>10</v>
      </c>
      <c r="I801" s="347">
        <v>12</v>
      </c>
      <c r="J801" s="347">
        <v>9</v>
      </c>
      <c r="K801" s="347">
        <v>17</v>
      </c>
      <c r="L801" s="347">
        <v>13</v>
      </c>
      <c r="M801" s="347">
        <v>9</v>
      </c>
      <c r="N801" s="347">
        <v>15</v>
      </c>
      <c r="O801" s="347">
        <v>16</v>
      </c>
      <c r="P801" s="347">
        <v>16</v>
      </c>
      <c r="Q801" s="347">
        <v>20</v>
      </c>
      <c r="R801" s="347">
        <v>13</v>
      </c>
      <c r="S801" s="347">
        <v>25</v>
      </c>
      <c r="T801" s="347">
        <v>36</v>
      </c>
      <c r="U801" s="347">
        <v>45</v>
      </c>
      <c r="V801" s="347">
        <v>37</v>
      </c>
      <c r="W801" s="347">
        <v>58</v>
      </c>
      <c r="X801" s="347">
        <v>40</v>
      </c>
      <c r="Y801" s="347">
        <v>51</v>
      </c>
      <c r="Z801" s="347">
        <v>44</v>
      </c>
      <c r="AA801" s="347">
        <v>49</v>
      </c>
      <c r="AB801" s="347">
        <v>48</v>
      </c>
      <c r="AC801" s="347">
        <v>47</v>
      </c>
      <c r="AD801" s="347">
        <v>78</v>
      </c>
      <c r="AE801" s="347">
        <v>75</v>
      </c>
      <c r="AF801" s="347">
        <v>85</v>
      </c>
      <c r="AG801" s="347">
        <v>92</v>
      </c>
      <c r="AH801" s="347">
        <v>68</v>
      </c>
      <c r="AI801" s="347">
        <v>60</v>
      </c>
      <c r="AJ801" s="347">
        <v>66</v>
      </c>
      <c r="AK801" s="347">
        <v>83</v>
      </c>
      <c r="AL801" s="347">
        <v>52</v>
      </c>
      <c r="AM801" s="347">
        <v>71</v>
      </c>
      <c r="AN801" s="347">
        <v>56</v>
      </c>
      <c r="AO801" s="347">
        <v>39</v>
      </c>
      <c r="AP801" s="347">
        <v>34</v>
      </c>
      <c r="AQ801" s="347">
        <v>25</v>
      </c>
      <c r="AR801" s="347">
        <v>14</v>
      </c>
      <c r="AS801" s="347">
        <v>6</v>
      </c>
      <c r="AT801" s="347">
        <v>8</v>
      </c>
      <c r="AU801" s="347">
        <v>8</v>
      </c>
      <c r="AV801" s="347">
        <v>10</v>
      </c>
      <c r="AW801" s="347">
        <v>5</v>
      </c>
      <c r="AX801" s="347">
        <v>5</v>
      </c>
      <c r="AY801" s="347">
        <v>1</v>
      </c>
      <c r="AZ801" s="348">
        <v>1613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S225"/>
  <sheetViews>
    <sheetView workbookViewId="0">
      <selection activeCell="M12" sqref="M12"/>
    </sheetView>
  </sheetViews>
  <sheetFormatPr defaultColWidth="9.15234375" defaultRowHeight="23.25"/>
  <cols>
    <col min="1" max="1" width="10.53515625" style="214" customWidth="1"/>
    <col min="2" max="2" width="18.53515625" style="243" customWidth="1"/>
    <col min="3" max="3" width="5.15234375" style="172" customWidth="1"/>
    <col min="4" max="5" width="4.84375" style="172" customWidth="1"/>
    <col min="6" max="6" width="5" style="172" customWidth="1"/>
    <col min="7" max="8" width="5.15234375" style="172" customWidth="1"/>
    <col min="9" max="9" width="4.69140625" style="172" customWidth="1"/>
    <col min="10" max="10" width="5" style="172" customWidth="1"/>
    <col min="11" max="13" width="5.3046875" style="172" customWidth="1"/>
    <col min="14" max="14" width="5" style="172" customWidth="1"/>
    <col min="15" max="15" width="6.53515625" style="216" customWidth="1"/>
    <col min="16" max="16" width="18.15234375" style="217" customWidth="1"/>
    <col min="17" max="18" width="9.15234375" style="172"/>
    <col min="19" max="19" width="9.3046875" style="172" bestFit="1" customWidth="1"/>
    <col min="20" max="16384" width="9.15234375" style="172"/>
  </cols>
  <sheetData>
    <row r="1" spans="1:19">
      <c r="B1" s="215" t="s">
        <v>157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</row>
    <row r="2" spans="1:19">
      <c r="A2" s="218"/>
      <c r="B2" s="304" t="s">
        <v>985</v>
      </c>
      <c r="C2" s="218"/>
      <c r="D2" s="218"/>
      <c r="E2" s="218"/>
      <c r="F2" s="218"/>
      <c r="G2" s="218"/>
      <c r="H2" s="218"/>
    </row>
    <row r="3" spans="1:19">
      <c r="A3" s="219" t="s">
        <v>9</v>
      </c>
      <c r="B3" s="220" t="s">
        <v>72</v>
      </c>
      <c r="C3" s="219" t="s">
        <v>65</v>
      </c>
      <c r="D3" s="219" t="s">
        <v>66</v>
      </c>
      <c r="E3" s="219" t="s">
        <v>47</v>
      </c>
      <c r="F3" s="219" t="s">
        <v>48</v>
      </c>
      <c r="G3" s="219" t="s">
        <v>49</v>
      </c>
      <c r="H3" s="219" t="s">
        <v>50</v>
      </c>
      <c r="I3" s="219" t="s">
        <v>51</v>
      </c>
      <c r="J3" s="219" t="s">
        <v>52</v>
      </c>
      <c r="K3" s="219" t="s">
        <v>53</v>
      </c>
      <c r="L3" s="219" t="s">
        <v>54</v>
      </c>
      <c r="M3" s="219" t="s">
        <v>55</v>
      </c>
      <c r="N3" s="219" t="s">
        <v>56</v>
      </c>
      <c r="O3" s="219" t="s">
        <v>41</v>
      </c>
      <c r="P3" s="221" t="s">
        <v>206</v>
      </c>
    </row>
    <row r="4" spans="1:19">
      <c r="A4" s="222"/>
      <c r="B4" s="223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4" t="s">
        <v>1</v>
      </c>
    </row>
    <row r="5" spans="1:19">
      <c r="A5" s="225" t="s">
        <v>73</v>
      </c>
      <c r="B5" s="226">
        <v>2558</v>
      </c>
      <c r="C5" s="227">
        <v>1</v>
      </c>
      <c r="D5" s="227">
        <v>3</v>
      </c>
      <c r="E5" s="227">
        <v>6</v>
      </c>
      <c r="F5" s="227">
        <v>0</v>
      </c>
      <c r="G5" s="227">
        <v>15</v>
      </c>
      <c r="H5" s="227">
        <v>24</v>
      </c>
      <c r="I5" s="227">
        <v>40</v>
      </c>
      <c r="J5" s="227">
        <v>59</v>
      </c>
      <c r="K5" s="227">
        <v>54</v>
      </c>
      <c r="L5" s="227">
        <v>35</v>
      </c>
      <c r="M5" s="227">
        <v>31</v>
      </c>
      <c r="N5" s="227">
        <v>20</v>
      </c>
      <c r="O5" s="84">
        <v>741</v>
      </c>
      <c r="S5" s="150"/>
    </row>
    <row r="6" spans="1:19">
      <c r="A6" s="225"/>
      <c r="B6" s="226">
        <v>2559</v>
      </c>
      <c r="C6" s="227">
        <v>20</v>
      </c>
      <c r="D6" s="227">
        <v>12</v>
      </c>
      <c r="E6" s="227">
        <v>22</v>
      </c>
      <c r="F6" s="227">
        <v>12</v>
      </c>
      <c r="G6" s="227">
        <v>10</v>
      </c>
      <c r="H6" s="227">
        <v>31</v>
      </c>
      <c r="I6" s="227">
        <v>27</v>
      </c>
      <c r="J6" s="227">
        <v>42</v>
      </c>
      <c r="K6" s="227">
        <v>42</v>
      </c>
      <c r="L6" s="227">
        <v>25</v>
      </c>
      <c r="M6" s="227">
        <v>10</v>
      </c>
      <c r="N6" s="227">
        <v>4</v>
      </c>
      <c r="O6" s="84">
        <v>71</v>
      </c>
    </row>
    <row r="7" spans="1:19">
      <c r="A7" s="225"/>
      <c r="B7" s="226">
        <v>2560</v>
      </c>
      <c r="C7" s="227">
        <v>8</v>
      </c>
      <c r="D7" s="227">
        <v>4</v>
      </c>
      <c r="E7" s="227">
        <v>2</v>
      </c>
      <c r="F7" s="227">
        <v>4</v>
      </c>
      <c r="G7" s="227">
        <v>9</v>
      </c>
      <c r="H7" s="227">
        <v>32</v>
      </c>
      <c r="I7" s="227">
        <v>29</v>
      </c>
      <c r="J7" s="227">
        <v>16</v>
      </c>
      <c r="K7" s="227">
        <v>10</v>
      </c>
      <c r="L7" s="227">
        <v>1</v>
      </c>
      <c r="M7" s="227">
        <v>2</v>
      </c>
      <c r="N7" s="227">
        <v>0</v>
      </c>
      <c r="O7" s="84">
        <v>288</v>
      </c>
    </row>
    <row r="8" spans="1:19">
      <c r="A8" s="225"/>
      <c r="B8" s="226" t="s">
        <v>152</v>
      </c>
      <c r="C8" s="227">
        <v>0</v>
      </c>
      <c r="D8" s="227">
        <v>1</v>
      </c>
      <c r="E8" s="227">
        <v>0</v>
      </c>
      <c r="F8" s="227">
        <v>0</v>
      </c>
      <c r="G8" s="227">
        <v>10</v>
      </c>
      <c r="H8" s="227">
        <v>51</v>
      </c>
      <c r="I8" s="227">
        <v>41</v>
      </c>
      <c r="J8" s="227">
        <v>37</v>
      </c>
      <c r="K8" s="227">
        <v>14</v>
      </c>
      <c r="L8" s="227">
        <v>11</v>
      </c>
      <c r="M8" s="227">
        <v>5</v>
      </c>
      <c r="N8" s="227">
        <v>4</v>
      </c>
      <c r="O8" s="84">
        <f>SUM(C8:N8)</f>
        <v>174</v>
      </c>
    </row>
    <row r="9" spans="1:19">
      <c r="A9" s="225"/>
      <c r="B9" s="226" t="s">
        <v>154</v>
      </c>
      <c r="C9" s="227">
        <v>4</v>
      </c>
      <c r="D9" s="227">
        <v>14</v>
      </c>
      <c r="E9" s="227">
        <v>17</v>
      </c>
      <c r="F9" s="227">
        <v>21</v>
      </c>
      <c r="G9" s="227">
        <v>44</v>
      </c>
      <c r="H9" s="227">
        <v>213</v>
      </c>
      <c r="I9" s="227">
        <v>255</v>
      </c>
      <c r="J9" s="227">
        <v>158</v>
      </c>
      <c r="K9" s="227">
        <v>117</v>
      </c>
      <c r="L9" s="227">
        <v>70</v>
      </c>
      <c r="M9" s="227">
        <v>23</v>
      </c>
      <c r="N9" s="227">
        <v>12</v>
      </c>
      <c r="O9" s="84">
        <f>SUM(C9:N9)</f>
        <v>948</v>
      </c>
    </row>
    <row r="10" spans="1:19">
      <c r="A10" s="168"/>
      <c r="B10" s="228" t="s">
        <v>207</v>
      </c>
      <c r="C10" s="85">
        <f>MEDIAN(C5:C9)</f>
        <v>4</v>
      </c>
      <c r="D10" s="85">
        <f t="shared" ref="D10:N10" si="0">MEDIAN(D5:D9)</f>
        <v>4</v>
      </c>
      <c r="E10" s="85">
        <f t="shared" si="0"/>
        <v>6</v>
      </c>
      <c r="F10" s="85">
        <f t="shared" si="0"/>
        <v>4</v>
      </c>
      <c r="G10" s="85">
        <f t="shared" si="0"/>
        <v>10</v>
      </c>
      <c r="H10" s="85">
        <f t="shared" si="0"/>
        <v>32</v>
      </c>
      <c r="I10" s="85">
        <f t="shared" si="0"/>
        <v>40</v>
      </c>
      <c r="J10" s="85">
        <f t="shared" si="0"/>
        <v>42</v>
      </c>
      <c r="K10" s="85">
        <f t="shared" si="0"/>
        <v>42</v>
      </c>
      <c r="L10" s="85">
        <f t="shared" si="0"/>
        <v>25</v>
      </c>
      <c r="M10" s="85">
        <f t="shared" si="0"/>
        <v>10</v>
      </c>
      <c r="N10" s="85">
        <f t="shared" si="0"/>
        <v>4</v>
      </c>
      <c r="O10" s="85">
        <f>SUM(C10:N10)</f>
        <v>223</v>
      </c>
    </row>
    <row r="11" spans="1:19">
      <c r="A11" s="225"/>
      <c r="B11" s="229" t="s">
        <v>74</v>
      </c>
      <c r="C11" s="86">
        <f>C10*P11/O10</f>
        <v>3.2</v>
      </c>
      <c r="D11" s="86">
        <f>D10*P11/O10</f>
        <v>3.2</v>
      </c>
      <c r="E11" s="86">
        <f>E10*P11/O10</f>
        <v>4.8000000000000007</v>
      </c>
      <c r="F11" s="86">
        <f>F10*P11/O10</f>
        <v>3.2</v>
      </c>
      <c r="G11" s="86">
        <f>G10*P11/O10</f>
        <v>8</v>
      </c>
      <c r="H11" s="86">
        <f>H10*P11/O10</f>
        <v>25.6</v>
      </c>
      <c r="I11" s="86">
        <f>I10*P11/O10</f>
        <v>32</v>
      </c>
      <c r="J11" s="86">
        <f>J10*P11/O10</f>
        <v>33.6</v>
      </c>
      <c r="K11" s="86">
        <f>K10*P11/O10</f>
        <v>33.6</v>
      </c>
      <c r="L11" s="86">
        <f>L10*P11/O10</f>
        <v>20</v>
      </c>
      <c r="M11" s="86">
        <f>M10*P11/O10</f>
        <v>8</v>
      </c>
      <c r="N11" s="86">
        <f>N10*P11/O10</f>
        <v>3.2</v>
      </c>
      <c r="O11" s="87">
        <f>SUM(C11:N11)</f>
        <v>178.39999999999998</v>
      </c>
      <c r="P11" s="165">
        <f>O10*80/100</f>
        <v>178.4</v>
      </c>
    </row>
    <row r="12" spans="1:19">
      <c r="A12" s="225"/>
      <c r="B12" s="230" t="s">
        <v>208</v>
      </c>
      <c r="C12" s="88">
        <f>รายเดือน63!B5</f>
        <v>13</v>
      </c>
      <c r="D12" s="88">
        <f>รายเดือน63!C5</f>
        <v>11</v>
      </c>
      <c r="E12" s="88">
        <f>รายเดือน63!D5</f>
        <v>15</v>
      </c>
      <c r="F12" s="88">
        <f>รายเดือน63!E5</f>
        <v>35</v>
      </c>
      <c r="G12" s="88">
        <f>รายเดือน63!F5</f>
        <v>32</v>
      </c>
      <c r="H12" s="88">
        <f>รายเดือน63!G5</f>
        <v>30</v>
      </c>
      <c r="I12" s="88">
        <f>รายเดือน63!H5</f>
        <v>60</v>
      </c>
      <c r="J12" s="88">
        <f>รายเดือน63!I5</f>
        <v>46</v>
      </c>
      <c r="K12" s="88">
        <f>รายเดือน63!J5</f>
        <v>23</v>
      </c>
      <c r="L12" s="88">
        <f>รายเดือน63!K5</f>
        <v>16</v>
      </c>
      <c r="M12" s="88">
        <f>รายเดือน63!L5</f>
        <v>5</v>
      </c>
      <c r="N12" s="88"/>
      <c r="O12" s="89">
        <f>SUM(C12:N12)</f>
        <v>286</v>
      </c>
      <c r="P12" s="166"/>
    </row>
    <row r="13" spans="1:19">
      <c r="A13" s="225"/>
      <c r="B13" s="231" t="s">
        <v>209</v>
      </c>
      <c r="C13" s="30">
        <f>C12</f>
        <v>13</v>
      </c>
      <c r="D13" s="30">
        <f>C12+D12</f>
        <v>24</v>
      </c>
      <c r="E13" s="30">
        <f>C12+D12+E12</f>
        <v>39</v>
      </c>
      <c r="F13" s="30">
        <f>C12+D12+E12+F12</f>
        <v>74</v>
      </c>
      <c r="G13" s="30">
        <f>C12+D12+E12+F12+G12</f>
        <v>106</v>
      </c>
      <c r="H13" s="30">
        <f>C12+D12+E12+F12+G12+H12</f>
        <v>136</v>
      </c>
      <c r="I13" s="30">
        <f>C12+D12+E12+F12+G12+H12+I12</f>
        <v>196</v>
      </c>
      <c r="J13" s="30">
        <f>C12+D12+E12+F12+G12+H12+I12+J12</f>
        <v>242</v>
      </c>
      <c r="K13" s="30">
        <f>C12+D12+E12+F12+G12+H12+I12+J12+K12</f>
        <v>265</v>
      </c>
      <c r="L13" s="30">
        <f>C12+D12+E12+F12+G12+H12+I12+J12+K12+L12</f>
        <v>281</v>
      </c>
      <c r="M13" s="30">
        <f>C12+D12+E12+F12+G12+H12+I12+J12+K12+L12+M12</f>
        <v>286</v>
      </c>
      <c r="N13" s="30">
        <f>C12+D12+E12+F12+G12+H12+I12+J12+K12+L12+M12+N12</f>
        <v>286</v>
      </c>
      <c r="O13" s="90"/>
      <c r="P13" s="166"/>
    </row>
    <row r="14" spans="1:19">
      <c r="A14" s="232"/>
      <c r="B14" s="233" t="s">
        <v>72</v>
      </c>
      <c r="C14" s="68" t="s">
        <v>65</v>
      </c>
      <c r="D14" s="68" t="s">
        <v>66</v>
      </c>
      <c r="E14" s="68" t="s">
        <v>47</v>
      </c>
      <c r="F14" s="68" t="s">
        <v>48</v>
      </c>
      <c r="G14" s="68" t="s">
        <v>49</v>
      </c>
      <c r="H14" s="68" t="s">
        <v>50</v>
      </c>
      <c r="I14" s="68" t="s">
        <v>51</v>
      </c>
      <c r="J14" s="68" t="s">
        <v>52</v>
      </c>
      <c r="K14" s="68" t="s">
        <v>53</v>
      </c>
      <c r="L14" s="68" t="s">
        <v>54</v>
      </c>
      <c r="M14" s="68" t="s">
        <v>55</v>
      </c>
      <c r="N14" s="68" t="s">
        <v>56</v>
      </c>
      <c r="O14" s="90" t="s">
        <v>41</v>
      </c>
      <c r="P14" s="166"/>
    </row>
    <row r="15" spans="1:19">
      <c r="A15" s="225" t="s">
        <v>75</v>
      </c>
      <c r="B15" s="234">
        <v>2558</v>
      </c>
      <c r="C15" s="227">
        <v>0</v>
      </c>
      <c r="D15" s="227">
        <v>1</v>
      </c>
      <c r="E15" s="227">
        <v>2</v>
      </c>
      <c r="F15" s="227">
        <v>0</v>
      </c>
      <c r="G15" s="227">
        <v>1</v>
      </c>
      <c r="H15" s="227">
        <v>4</v>
      </c>
      <c r="I15" s="227">
        <v>3</v>
      </c>
      <c r="J15" s="227">
        <v>14</v>
      </c>
      <c r="K15" s="227">
        <v>21</v>
      </c>
      <c r="L15" s="227">
        <v>10</v>
      </c>
      <c r="M15" s="227">
        <v>13</v>
      </c>
      <c r="N15" s="227">
        <v>9</v>
      </c>
      <c r="O15" s="84">
        <f t="shared" ref="O15:O22" si="1">SUM(C15:N15)</f>
        <v>78</v>
      </c>
    </row>
    <row r="16" spans="1:19" ht="21.75" customHeight="1">
      <c r="A16" s="225" t="s">
        <v>21</v>
      </c>
      <c r="B16" s="234">
        <v>2559</v>
      </c>
      <c r="C16" s="227">
        <v>4</v>
      </c>
      <c r="D16" s="227">
        <v>4</v>
      </c>
      <c r="E16" s="227">
        <v>4</v>
      </c>
      <c r="F16" s="227">
        <v>2</v>
      </c>
      <c r="G16" s="227">
        <v>0</v>
      </c>
      <c r="H16" s="227">
        <v>9</v>
      </c>
      <c r="I16" s="227">
        <v>6</v>
      </c>
      <c r="J16" s="227">
        <v>20</v>
      </c>
      <c r="K16" s="227">
        <v>9</v>
      </c>
      <c r="L16" s="227">
        <v>9</v>
      </c>
      <c r="M16" s="227">
        <v>2</v>
      </c>
      <c r="N16" s="227">
        <v>2</v>
      </c>
      <c r="O16" s="84">
        <f t="shared" si="1"/>
        <v>71</v>
      </c>
    </row>
    <row r="17" spans="1:18">
      <c r="A17" s="225"/>
      <c r="B17" s="234">
        <v>2560</v>
      </c>
      <c r="C17" s="227">
        <v>3</v>
      </c>
      <c r="D17" s="227">
        <v>0</v>
      </c>
      <c r="E17" s="227">
        <v>1</v>
      </c>
      <c r="F17" s="227">
        <v>1</v>
      </c>
      <c r="G17" s="227">
        <v>0</v>
      </c>
      <c r="H17" s="227">
        <v>6</v>
      </c>
      <c r="I17" s="227">
        <v>7</v>
      </c>
      <c r="J17" s="227">
        <v>7</v>
      </c>
      <c r="K17" s="227">
        <v>2</v>
      </c>
      <c r="L17" s="227">
        <v>0</v>
      </c>
      <c r="M17" s="227">
        <v>0</v>
      </c>
      <c r="N17" s="227">
        <v>0</v>
      </c>
      <c r="O17" s="84">
        <f t="shared" si="1"/>
        <v>27</v>
      </c>
    </row>
    <row r="18" spans="1:18">
      <c r="A18" s="225"/>
      <c r="B18" s="234" t="s">
        <v>152</v>
      </c>
      <c r="C18" s="227">
        <v>0</v>
      </c>
      <c r="D18" s="227">
        <v>0</v>
      </c>
      <c r="E18" s="227">
        <v>0</v>
      </c>
      <c r="F18" s="227">
        <v>0</v>
      </c>
      <c r="G18" s="227">
        <v>1</v>
      </c>
      <c r="H18" s="227">
        <v>9</v>
      </c>
      <c r="I18" s="227">
        <v>8</v>
      </c>
      <c r="J18" s="227">
        <v>11</v>
      </c>
      <c r="K18" s="227">
        <v>5</v>
      </c>
      <c r="L18" s="227">
        <v>1</v>
      </c>
      <c r="M18" s="227">
        <v>1</v>
      </c>
      <c r="N18" s="227">
        <v>3</v>
      </c>
      <c r="O18" s="84">
        <f t="shared" si="1"/>
        <v>39</v>
      </c>
    </row>
    <row r="19" spans="1:18">
      <c r="A19" s="225"/>
      <c r="B19" s="234" t="s">
        <v>154</v>
      </c>
      <c r="C19" s="258">
        <v>2</v>
      </c>
      <c r="D19" s="258">
        <v>2</v>
      </c>
      <c r="E19" s="258">
        <v>1</v>
      </c>
      <c r="F19" s="258">
        <v>3</v>
      </c>
      <c r="G19" s="258">
        <v>5</v>
      </c>
      <c r="H19" s="258">
        <v>17</v>
      </c>
      <c r="I19" s="258">
        <v>39</v>
      </c>
      <c r="J19" s="259">
        <v>31</v>
      </c>
      <c r="K19" s="259">
        <v>19</v>
      </c>
      <c r="L19" s="259">
        <v>10</v>
      </c>
      <c r="M19" s="259">
        <v>3</v>
      </c>
      <c r="N19" s="259">
        <v>1</v>
      </c>
      <c r="O19" s="84">
        <f t="shared" si="1"/>
        <v>133</v>
      </c>
    </row>
    <row r="20" spans="1:18">
      <c r="A20" s="168"/>
      <c r="B20" s="228" t="s">
        <v>207</v>
      </c>
      <c r="C20" s="91">
        <f>MEDIAN(C15:C19)</f>
        <v>2</v>
      </c>
      <c r="D20" s="91">
        <f t="shared" ref="D20:N20" si="2">MEDIAN(D15:D19)</f>
        <v>1</v>
      </c>
      <c r="E20" s="91">
        <f t="shared" si="2"/>
        <v>1</v>
      </c>
      <c r="F20" s="91">
        <f t="shared" si="2"/>
        <v>1</v>
      </c>
      <c r="G20" s="91">
        <f t="shared" si="2"/>
        <v>1</v>
      </c>
      <c r="H20" s="91">
        <f t="shared" si="2"/>
        <v>9</v>
      </c>
      <c r="I20" s="91">
        <f t="shared" si="2"/>
        <v>7</v>
      </c>
      <c r="J20" s="91">
        <f t="shared" si="2"/>
        <v>14</v>
      </c>
      <c r="K20" s="91">
        <f t="shared" si="2"/>
        <v>9</v>
      </c>
      <c r="L20" s="91">
        <f t="shared" si="2"/>
        <v>9</v>
      </c>
      <c r="M20" s="91">
        <f t="shared" si="2"/>
        <v>2</v>
      </c>
      <c r="N20" s="91">
        <f t="shared" si="2"/>
        <v>2</v>
      </c>
      <c r="O20" s="85">
        <f t="shared" si="1"/>
        <v>58</v>
      </c>
      <c r="R20" s="150"/>
    </row>
    <row r="21" spans="1:18">
      <c r="A21" s="225"/>
      <c r="B21" s="229" t="s">
        <v>74</v>
      </c>
      <c r="C21" s="86">
        <f>C20*P21/O20</f>
        <v>1.5999999999999999</v>
      </c>
      <c r="D21" s="86">
        <f>D20*P21/O20</f>
        <v>0.79999999999999993</v>
      </c>
      <c r="E21" s="86">
        <f>E20*P21/O20</f>
        <v>0.79999999999999993</v>
      </c>
      <c r="F21" s="86">
        <f>F20*P21/O20</f>
        <v>0.79999999999999993</v>
      </c>
      <c r="G21" s="86">
        <f>G20*P21/O20</f>
        <v>0.79999999999999993</v>
      </c>
      <c r="H21" s="86">
        <f>H20*P21/O20</f>
        <v>7.1999999999999993</v>
      </c>
      <c r="I21" s="86">
        <f>I20*P21/O20</f>
        <v>5.6000000000000005</v>
      </c>
      <c r="J21" s="86">
        <f>J20*P21/O20</f>
        <v>11.200000000000001</v>
      </c>
      <c r="K21" s="86">
        <f>K20*P21/O20</f>
        <v>7.1999999999999993</v>
      </c>
      <c r="L21" s="86">
        <f>L20*P21/O20</f>
        <v>7.1999999999999993</v>
      </c>
      <c r="M21" s="86">
        <f>M20*P21/O20</f>
        <v>1.5999999999999999</v>
      </c>
      <c r="N21" s="86">
        <f>N20*P21/O20</f>
        <v>1.5999999999999999</v>
      </c>
      <c r="O21" s="87">
        <f t="shared" si="1"/>
        <v>46.400000000000006</v>
      </c>
      <c r="P21" s="165">
        <f>O20*80/100</f>
        <v>46.4</v>
      </c>
    </row>
    <row r="22" spans="1:18">
      <c r="A22" s="225"/>
      <c r="B22" s="230" t="s">
        <v>208</v>
      </c>
      <c r="C22" s="88">
        <f>รายเดือน63!B6</f>
        <v>4</v>
      </c>
      <c r="D22" s="88">
        <f>รายเดือน63!C6</f>
        <v>2</v>
      </c>
      <c r="E22" s="88">
        <f>รายเดือน63!D6</f>
        <v>3</v>
      </c>
      <c r="F22" s="88">
        <f>รายเดือน63!E6</f>
        <v>3</v>
      </c>
      <c r="G22" s="88">
        <f>รายเดือน63!F6</f>
        <v>3</v>
      </c>
      <c r="H22" s="88">
        <f>รายเดือน63!G6</f>
        <v>4</v>
      </c>
      <c r="I22" s="88">
        <f>รายเดือน63!H6</f>
        <v>17</v>
      </c>
      <c r="J22" s="88">
        <f>รายเดือน63!I6</f>
        <v>11</v>
      </c>
      <c r="K22" s="88">
        <f>รายเดือน63!J6</f>
        <v>7</v>
      </c>
      <c r="L22" s="88">
        <f>รายเดือน63!K6</f>
        <v>2</v>
      </c>
      <c r="M22" s="88">
        <f>รายเดือน63!L6</f>
        <v>3</v>
      </c>
      <c r="N22" s="88"/>
      <c r="O22" s="89">
        <f t="shared" si="1"/>
        <v>59</v>
      </c>
    </row>
    <row r="23" spans="1:18">
      <c r="A23" s="235"/>
      <c r="B23" s="231" t="s">
        <v>209</v>
      </c>
      <c r="C23" s="30"/>
      <c r="D23" s="30">
        <f>C22+D22</f>
        <v>6</v>
      </c>
      <c r="E23" s="30">
        <f>C22+D22+E22</f>
        <v>9</v>
      </c>
      <c r="F23" s="30">
        <f>C22+D22+E22+F22</f>
        <v>12</v>
      </c>
      <c r="G23" s="30">
        <f>C22+D22+E22+F22+G22</f>
        <v>15</v>
      </c>
      <c r="H23" s="30">
        <f>C22+D22+E22+F22+G22+H22</f>
        <v>19</v>
      </c>
      <c r="I23" s="30">
        <f>C22+D22+E22+F22+G22+H22+I22</f>
        <v>36</v>
      </c>
      <c r="J23" s="30">
        <f>C22+D22+E22+F22+G22+H22+I22+J22</f>
        <v>47</v>
      </c>
      <c r="K23" s="30">
        <f>C22+D22+E22+F22+G22+H22+I22+J22+K22</f>
        <v>54</v>
      </c>
      <c r="L23" s="30">
        <f>C22+D22+E22+F22+G22+H22+I22+J22+K22+L22</f>
        <v>56</v>
      </c>
      <c r="M23" s="30">
        <f>C22+D22+E22+F22+G22+H22+I22+J22+K22+L22+M22</f>
        <v>59</v>
      </c>
      <c r="N23" s="30">
        <f>C22+D22+E22+F22+G22+H22+I22+J22+K22+L22+M22+N22</f>
        <v>59</v>
      </c>
      <c r="O23" s="90"/>
    </row>
    <row r="24" spans="1:18">
      <c r="A24" s="225" t="s">
        <v>76</v>
      </c>
      <c r="B24" s="236" t="s">
        <v>72</v>
      </c>
      <c r="C24" s="175" t="s">
        <v>65</v>
      </c>
      <c r="D24" s="175" t="s">
        <v>66</v>
      </c>
      <c r="E24" s="175" t="s">
        <v>47</v>
      </c>
      <c r="F24" s="175" t="s">
        <v>48</v>
      </c>
      <c r="G24" s="175" t="s">
        <v>49</v>
      </c>
      <c r="H24" s="175" t="s">
        <v>50</v>
      </c>
      <c r="I24" s="175" t="s">
        <v>51</v>
      </c>
      <c r="J24" s="175" t="s">
        <v>52</v>
      </c>
      <c r="K24" s="175" t="s">
        <v>53</v>
      </c>
      <c r="L24" s="175" t="s">
        <v>54</v>
      </c>
      <c r="M24" s="175" t="s">
        <v>55</v>
      </c>
      <c r="N24" s="175" t="s">
        <v>56</v>
      </c>
      <c r="O24" s="175" t="s">
        <v>41</v>
      </c>
    </row>
    <row r="25" spans="1:18">
      <c r="A25" s="225" t="s">
        <v>77</v>
      </c>
      <c r="B25" s="226">
        <v>2558</v>
      </c>
      <c r="C25" s="227">
        <v>1</v>
      </c>
      <c r="D25" s="227">
        <v>2</v>
      </c>
      <c r="E25" s="227">
        <v>4</v>
      </c>
      <c r="F25" s="227">
        <v>0</v>
      </c>
      <c r="G25" s="227">
        <v>14</v>
      </c>
      <c r="H25" s="227">
        <v>20</v>
      </c>
      <c r="I25" s="227">
        <v>37</v>
      </c>
      <c r="J25" s="227">
        <v>45</v>
      </c>
      <c r="K25" s="227">
        <v>33</v>
      </c>
      <c r="L25" s="227">
        <v>25</v>
      </c>
      <c r="M25" s="227">
        <v>18</v>
      </c>
      <c r="N25" s="227">
        <v>11</v>
      </c>
      <c r="O25" s="84">
        <f t="shared" ref="O25:O32" si="3">SUM(C25:N25)</f>
        <v>210</v>
      </c>
    </row>
    <row r="26" spans="1:18">
      <c r="A26" s="225"/>
      <c r="B26" s="226">
        <v>2559</v>
      </c>
      <c r="C26" s="227">
        <v>16</v>
      </c>
      <c r="D26" s="227">
        <v>8</v>
      </c>
      <c r="E26" s="227">
        <v>18</v>
      </c>
      <c r="F26" s="227">
        <v>10</v>
      </c>
      <c r="G26" s="227">
        <v>10</v>
      </c>
      <c r="H26" s="227">
        <v>22</v>
      </c>
      <c r="I26" s="227">
        <v>21</v>
      </c>
      <c r="J26" s="227">
        <v>22</v>
      </c>
      <c r="K26" s="227">
        <v>33</v>
      </c>
      <c r="L26" s="227">
        <v>16</v>
      </c>
      <c r="M26" s="227">
        <v>8</v>
      </c>
      <c r="N26" s="227">
        <v>2</v>
      </c>
      <c r="O26" s="84">
        <f t="shared" si="3"/>
        <v>186</v>
      </c>
    </row>
    <row r="27" spans="1:18">
      <c r="A27" s="225"/>
      <c r="B27" s="226">
        <v>2560</v>
      </c>
      <c r="C27" s="227">
        <v>5</v>
      </c>
      <c r="D27" s="227">
        <v>4</v>
      </c>
      <c r="E27" s="227">
        <v>1</v>
      </c>
      <c r="F27" s="227">
        <v>3</v>
      </c>
      <c r="G27" s="227">
        <v>9</v>
      </c>
      <c r="H27" s="227">
        <v>26</v>
      </c>
      <c r="I27" s="227">
        <v>22</v>
      </c>
      <c r="J27" s="227">
        <v>9</v>
      </c>
      <c r="K27" s="227">
        <v>8</v>
      </c>
      <c r="L27" s="227">
        <v>1</v>
      </c>
      <c r="M27" s="227">
        <v>2</v>
      </c>
      <c r="N27" s="227">
        <v>0</v>
      </c>
      <c r="O27" s="84">
        <f t="shared" si="3"/>
        <v>90</v>
      </c>
    </row>
    <row r="28" spans="1:18">
      <c r="A28" s="225"/>
      <c r="B28" s="226" t="s">
        <v>152</v>
      </c>
      <c r="C28" s="227">
        <v>0</v>
      </c>
      <c r="D28" s="227">
        <v>1</v>
      </c>
      <c r="E28" s="227">
        <v>0</v>
      </c>
      <c r="F28" s="227">
        <v>0</v>
      </c>
      <c r="G28" s="227">
        <v>9</v>
      </c>
      <c r="H28" s="227">
        <v>42</v>
      </c>
      <c r="I28" s="227">
        <v>33</v>
      </c>
      <c r="J28" s="227">
        <v>26</v>
      </c>
      <c r="K28" s="227">
        <v>9</v>
      </c>
      <c r="L28" s="227">
        <v>10</v>
      </c>
      <c r="M28" s="227">
        <v>4</v>
      </c>
      <c r="N28" s="227">
        <v>1</v>
      </c>
      <c r="O28" s="84">
        <f t="shared" si="3"/>
        <v>135</v>
      </c>
    </row>
    <row r="29" spans="1:18">
      <c r="A29" s="225"/>
      <c r="B29" s="226" t="s">
        <v>154</v>
      </c>
      <c r="C29" s="227">
        <v>2</v>
      </c>
      <c r="D29" s="227">
        <v>12</v>
      </c>
      <c r="E29" s="227">
        <v>16</v>
      </c>
      <c r="F29" s="227">
        <v>18</v>
      </c>
      <c r="G29" s="227">
        <v>39</v>
      </c>
      <c r="H29" s="227">
        <v>196</v>
      </c>
      <c r="I29" s="227">
        <v>216</v>
      </c>
      <c r="J29" s="227">
        <v>127</v>
      </c>
      <c r="K29" s="227">
        <v>98</v>
      </c>
      <c r="L29" s="227">
        <v>60</v>
      </c>
      <c r="M29" s="227">
        <v>20</v>
      </c>
      <c r="N29" s="227">
        <v>11</v>
      </c>
      <c r="O29" s="84">
        <f t="shared" si="3"/>
        <v>815</v>
      </c>
    </row>
    <row r="30" spans="1:18">
      <c r="A30" s="168"/>
      <c r="B30" s="228" t="s">
        <v>207</v>
      </c>
      <c r="C30" s="91">
        <f>MEDIAN(C25:C29)</f>
        <v>2</v>
      </c>
      <c r="D30" s="91">
        <f t="shared" ref="D30:N30" si="4">MEDIAN(D25:D29)</f>
        <v>4</v>
      </c>
      <c r="E30" s="91">
        <f t="shared" si="4"/>
        <v>4</v>
      </c>
      <c r="F30" s="91">
        <f t="shared" si="4"/>
        <v>3</v>
      </c>
      <c r="G30" s="91">
        <f t="shared" si="4"/>
        <v>10</v>
      </c>
      <c r="H30" s="91">
        <f t="shared" si="4"/>
        <v>26</v>
      </c>
      <c r="I30" s="91">
        <f t="shared" si="4"/>
        <v>33</v>
      </c>
      <c r="J30" s="91">
        <f t="shared" si="4"/>
        <v>26</v>
      </c>
      <c r="K30" s="91">
        <f t="shared" si="4"/>
        <v>33</v>
      </c>
      <c r="L30" s="91">
        <f t="shared" si="4"/>
        <v>16</v>
      </c>
      <c r="M30" s="91">
        <f t="shared" si="4"/>
        <v>8</v>
      </c>
      <c r="N30" s="91">
        <f t="shared" si="4"/>
        <v>2</v>
      </c>
      <c r="O30" s="85">
        <f t="shared" si="3"/>
        <v>167</v>
      </c>
    </row>
    <row r="31" spans="1:18">
      <c r="A31" s="225"/>
      <c r="B31" s="229" t="s">
        <v>74</v>
      </c>
      <c r="C31" s="86">
        <f>C30*P31/O30</f>
        <v>1.5999999999999999</v>
      </c>
      <c r="D31" s="86">
        <f>D30*P31/O30</f>
        <v>3.1999999999999997</v>
      </c>
      <c r="E31" s="86">
        <f>E30*P31/O30</f>
        <v>3.1999999999999997</v>
      </c>
      <c r="F31" s="86">
        <f>F30*P31/O30</f>
        <v>2.4</v>
      </c>
      <c r="G31" s="86">
        <f>G30*P31/O30</f>
        <v>8</v>
      </c>
      <c r="H31" s="86">
        <f>H30*P31/O30</f>
        <v>20.8</v>
      </c>
      <c r="I31" s="86">
        <f>I30*P31/O30</f>
        <v>26.400000000000002</v>
      </c>
      <c r="J31" s="86">
        <f>J30*P31/O30</f>
        <v>20.8</v>
      </c>
      <c r="K31" s="86">
        <f>K30*P31/O30</f>
        <v>26.400000000000002</v>
      </c>
      <c r="L31" s="86">
        <f>L30*P31/O30</f>
        <v>12.799999999999999</v>
      </c>
      <c r="M31" s="86">
        <f>M30*P31/O30</f>
        <v>6.3999999999999995</v>
      </c>
      <c r="N31" s="86">
        <f>N30*P31/O30</f>
        <v>1.5999999999999999</v>
      </c>
      <c r="O31" s="87">
        <f t="shared" si="3"/>
        <v>133.6</v>
      </c>
      <c r="P31" s="165">
        <f>O30*80/100</f>
        <v>133.6</v>
      </c>
    </row>
    <row r="32" spans="1:18">
      <c r="A32" s="225"/>
      <c r="B32" s="230" t="s">
        <v>208</v>
      </c>
      <c r="C32" s="88">
        <f>รายเดือน63!B7</f>
        <v>9</v>
      </c>
      <c r="D32" s="88">
        <f>รายเดือน63!C7</f>
        <v>9</v>
      </c>
      <c r="E32" s="88">
        <f>รายเดือน63!D7</f>
        <v>12</v>
      </c>
      <c r="F32" s="88">
        <f>รายเดือน63!E7</f>
        <v>32</v>
      </c>
      <c r="G32" s="88">
        <f>รายเดือน63!F7</f>
        <v>29</v>
      </c>
      <c r="H32" s="88">
        <f>รายเดือน63!G7</f>
        <v>26</v>
      </c>
      <c r="I32" s="88">
        <f>รายเดือน63!H7</f>
        <v>43</v>
      </c>
      <c r="J32" s="88">
        <f>รายเดือน63!I7</f>
        <v>35</v>
      </c>
      <c r="K32" s="88">
        <f>รายเดือน63!J7</f>
        <v>16</v>
      </c>
      <c r="L32" s="88">
        <f>รายเดือน63!K7</f>
        <v>14</v>
      </c>
      <c r="M32" s="88">
        <f>รายเดือน63!L7</f>
        <v>2</v>
      </c>
      <c r="N32" s="88"/>
      <c r="O32" s="89">
        <f t="shared" si="3"/>
        <v>227</v>
      </c>
    </row>
    <row r="33" spans="1:16">
      <c r="A33" s="235"/>
      <c r="B33" s="231" t="s">
        <v>209</v>
      </c>
      <c r="C33" s="30">
        <f>C32</f>
        <v>9</v>
      </c>
      <c r="D33" s="30">
        <f>C32+D32</f>
        <v>18</v>
      </c>
      <c r="E33" s="30">
        <f>C32+D32+E32</f>
        <v>30</v>
      </c>
      <c r="F33" s="30">
        <f>C32+D32+E32+F32</f>
        <v>62</v>
      </c>
      <c r="G33" s="30">
        <f>C32+D32+E32+F32+G32</f>
        <v>91</v>
      </c>
      <c r="H33" s="30">
        <f>C32+D32+E32+F32+G32+H32</f>
        <v>117</v>
      </c>
      <c r="I33" s="30">
        <f>C32+D32+E32+F32+G32+H32+I32</f>
        <v>160</v>
      </c>
      <c r="J33" s="30">
        <f>C32+D32+E32+F32+G32+H32+I32+J32</f>
        <v>195</v>
      </c>
      <c r="K33" s="30">
        <f>C32+D32+E32+F32+G32+H32+I32+J32+K32</f>
        <v>211</v>
      </c>
      <c r="L33" s="30">
        <f>C32+D32+E32+F32+G32+H32+I32+J32+K32+L32</f>
        <v>225</v>
      </c>
      <c r="M33" s="30">
        <f>C32+D32+E32+F32+G32+H32+I32+J32+K32+L32+M32</f>
        <v>227</v>
      </c>
      <c r="N33" s="30">
        <f>C32+D32+E32+F32+G32+H32+I32+J32+K32+L32+M32+N32</f>
        <v>227</v>
      </c>
      <c r="O33" s="90"/>
    </row>
    <row r="34" spans="1:16">
      <c r="A34" s="232"/>
      <c r="B34" s="236" t="s">
        <v>72</v>
      </c>
      <c r="C34" s="175" t="s">
        <v>65</v>
      </c>
      <c r="D34" s="175" t="s">
        <v>66</v>
      </c>
      <c r="E34" s="175" t="s">
        <v>47</v>
      </c>
      <c r="F34" s="175" t="s">
        <v>48</v>
      </c>
      <c r="G34" s="175" t="s">
        <v>49</v>
      </c>
      <c r="H34" s="175" t="s">
        <v>50</v>
      </c>
      <c r="I34" s="175" t="s">
        <v>51</v>
      </c>
      <c r="J34" s="175" t="s">
        <v>52</v>
      </c>
      <c r="K34" s="175" t="s">
        <v>53</v>
      </c>
      <c r="L34" s="175" t="s">
        <v>54</v>
      </c>
      <c r="M34" s="175" t="s">
        <v>55</v>
      </c>
      <c r="N34" s="175" t="s">
        <v>56</v>
      </c>
      <c r="O34" s="175" t="s">
        <v>41</v>
      </c>
    </row>
    <row r="35" spans="1:16">
      <c r="A35" s="225" t="s">
        <v>78</v>
      </c>
      <c r="B35" s="226">
        <v>2558</v>
      </c>
      <c r="C35" s="227">
        <v>0</v>
      </c>
      <c r="D35" s="227">
        <v>1</v>
      </c>
      <c r="E35" s="227">
        <v>0</v>
      </c>
      <c r="F35" s="227">
        <v>2</v>
      </c>
      <c r="G35" s="227">
        <v>37</v>
      </c>
      <c r="H35" s="227">
        <v>43</v>
      </c>
      <c r="I35" s="227">
        <v>33</v>
      </c>
      <c r="J35" s="227">
        <v>44</v>
      </c>
      <c r="K35" s="227">
        <v>50</v>
      </c>
      <c r="L35" s="227">
        <v>36</v>
      </c>
      <c r="M35" s="227">
        <v>28</v>
      </c>
      <c r="N35" s="227">
        <v>8</v>
      </c>
      <c r="O35" s="84">
        <f t="shared" ref="O35:O42" si="5">SUM(C35:N35)</f>
        <v>282</v>
      </c>
    </row>
    <row r="36" spans="1:16">
      <c r="A36" s="225"/>
      <c r="B36" s="226">
        <v>2559</v>
      </c>
      <c r="C36" s="227">
        <v>22</v>
      </c>
      <c r="D36" s="227">
        <v>4</v>
      </c>
      <c r="E36" s="227">
        <v>7</v>
      </c>
      <c r="F36" s="227">
        <v>3</v>
      </c>
      <c r="G36" s="227">
        <v>0</v>
      </c>
      <c r="H36" s="227">
        <v>2</v>
      </c>
      <c r="I36" s="227">
        <v>3</v>
      </c>
      <c r="J36" s="227">
        <v>3</v>
      </c>
      <c r="K36" s="227">
        <v>2</v>
      </c>
      <c r="L36" s="227">
        <v>6</v>
      </c>
      <c r="M36" s="227">
        <v>1</v>
      </c>
      <c r="N36" s="227">
        <v>1</v>
      </c>
      <c r="O36" s="84">
        <f t="shared" si="5"/>
        <v>54</v>
      </c>
    </row>
    <row r="37" spans="1:16">
      <c r="A37" s="225"/>
      <c r="B37" s="226">
        <v>2560</v>
      </c>
      <c r="C37" s="227">
        <v>3</v>
      </c>
      <c r="D37" s="227">
        <v>3</v>
      </c>
      <c r="E37" s="227">
        <v>0</v>
      </c>
      <c r="F37" s="227">
        <v>1</v>
      </c>
      <c r="G37" s="227">
        <v>5</v>
      </c>
      <c r="H37" s="227">
        <v>3</v>
      </c>
      <c r="I37" s="227">
        <v>12</v>
      </c>
      <c r="J37" s="227">
        <v>14</v>
      </c>
      <c r="K37" s="227">
        <v>0</v>
      </c>
      <c r="L37" s="227">
        <v>0</v>
      </c>
      <c r="M37" s="227">
        <v>0</v>
      </c>
      <c r="N37" s="227">
        <v>0</v>
      </c>
      <c r="O37" s="84">
        <f t="shared" si="5"/>
        <v>41</v>
      </c>
    </row>
    <row r="38" spans="1:16">
      <c r="A38" s="225"/>
      <c r="B38" s="226" t="s">
        <v>152</v>
      </c>
      <c r="C38" s="227">
        <v>0</v>
      </c>
      <c r="D38" s="227">
        <v>0</v>
      </c>
      <c r="E38" s="227">
        <v>0</v>
      </c>
      <c r="F38" s="227">
        <v>0</v>
      </c>
      <c r="G38" s="227">
        <v>12</v>
      </c>
      <c r="H38" s="227">
        <v>43</v>
      </c>
      <c r="I38" s="227">
        <v>32</v>
      </c>
      <c r="J38" s="227">
        <v>18</v>
      </c>
      <c r="K38" s="227">
        <v>16</v>
      </c>
      <c r="L38" s="227">
        <v>4</v>
      </c>
      <c r="M38" s="227">
        <v>4</v>
      </c>
      <c r="N38" s="227">
        <v>10</v>
      </c>
      <c r="O38" s="84">
        <f t="shared" si="5"/>
        <v>139</v>
      </c>
    </row>
    <row r="39" spans="1:16">
      <c r="A39" s="225"/>
      <c r="B39" s="226" t="s">
        <v>154</v>
      </c>
      <c r="C39" s="227">
        <v>4</v>
      </c>
      <c r="D39" s="227">
        <v>2</v>
      </c>
      <c r="E39" s="227">
        <v>3</v>
      </c>
      <c r="F39" s="227">
        <v>3</v>
      </c>
      <c r="G39" s="227">
        <v>3</v>
      </c>
      <c r="H39" s="227">
        <v>27</v>
      </c>
      <c r="I39" s="227">
        <v>34</v>
      </c>
      <c r="J39" s="227">
        <v>38</v>
      </c>
      <c r="K39" s="227">
        <v>55</v>
      </c>
      <c r="L39" s="227">
        <v>25</v>
      </c>
      <c r="M39" s="227">
        <v>7</v>
      </c>
      <c r="N39" s="227">
        <v>2</v>
      </c>
      <c r="O39" s="84">
        <f t="shared" si="5"/>
        <v>203</v>
      </c>
    </row>
    <row r="40" spans="1:16">
      <c r="A40" s="168"/>
      <c r="B40" s="228" t="s">
        <v>153</v>
      </c>
      <c r="C40" s="91">
        <f>MEDIAN(C35:C39)</f>
        <v>3</v>
      </c>
      <c r="D40" s="91">
        <f t="shared" ref="D40:N40" si="6">MEDIAN(D35:D39)</f>
        <v>2</v>
      </c>
      <c r="E40" s="91">
        <f t="shared" si="6"/>
        <v>0</v>
      </c>
      <c r="F40" s="91">
        <f t="shared" si="6"/>
        <v>2</v>
      </c>
      <c r="G40" s="91">
        <f t="shared" si="6"/>
        <v>5</v>
      </c>
      <c r="H40" s="91">
        <f t="shared" si="6"/>
        <v>27</v>
      </c>
      <c r="I40" s="91">
        <f t="shared" si="6"/>
        <v>32</v>
      </c>
      <c r="J40" s="91">
        <f t="shared" si="6"/>
        <v>18</v>
      </c>
      <c r="K40" s="91">
        <f t="shared" si="6"/>
        <v>16</v>
      </c>
      <c r="L40" s="91">
        <f t="shared" si="6"/>
        <v>6</v>
      </c>
      <c r="M40" s="91">
        <f t="shared" si="6"/>
        <v>4</v>
      </c>
      <c r="N40" s="91">
        <f t="shared" si="6"/>
        <v>2</v>
      </c>
      <c r="O40" s="85">
        <f t="shared" si="5"/>
        <v>117</v>
      </c>
    </row>
    <row r="41" spans="1:16">
      <c r="A41" s="225"/>
      <c r="B41" s="229" t="s">
        <v>74</v>
      </c>
      <c r="C41" s="86">
        <f>C40*P41/O40</f>
        <v>2.3999999999999995</v>
      </c>
      <c r="D41" s="86">
        <f>D40*P41/O40</f>
        <v>1.5999999999999999</v>
      </c>
      <c r="E41" s="86">
        <f>E40*P41/O40</f>
        <v>0</v>
      </c>
      <c r="F41" s="86">
        <f>F40*P41/O40</f>
        <v>1.5999999999999999</v>
      </c>
      <c r="G41" s="86">
        <f>G40*P41/O40</f>
        <v>4</v>
      </c>
      <c r="H41" s="86">
        <f>H40*P41/O40</f>
        <v>21.599999999999998</v>
      </c>
      <c r="I41" s="86">
        <f>I40*P41/O40</f>
        <v>25.599999999999998</v>
      </c>
      <c r="J41" s="86">
        <f>J40*P41/O40</f>
        <v>14.4</v>
      </c>
      <c r="K41" s="86">
        <f>K40*P41/O40</f>
        <v>12.799999999999999</v>
      </c>
      <c r="L41" s="86">
        <f>L40*P41/O40</f>
        <v>4.7999999999999989</v>
      </c>
      <c r="M41" s="86">
        <f>M40*P41/O40</f>
        <v>3.1999999999999997</v>
      </c>
      <c r="N41" s="86">
        <f>N40*P41/O40</f>
        <v>1.5999999999999999</v>
      </c>
      <c r="O41" s="87">
        <f t="shared" si="5"/>
        <v>93.6</v>
      </c>
      <c r="P41" s="165">
        <f>O40*80/100</f>
        <v>93.6</v>
      </c>
    </row>
    <row r="42" spans="1:16">
      <c r="A42" s="225"/>
      <c r="B42" s="230" t="s">
        <v>208</v>
      </c>
      <c r="C42" s="88">
        <f>รายเดือน63!B8</f>
        <v>1</v>
      </c>
      <c r="D42" s="88">
        <f>รายเดือน63!C8</f>
        <v>1</v>
      </c>
      <c r="E42" s="88">
        <f>รายเดือน63!D8</f>
        <v>1</v>
      </c>
      <c r="F42" s="88">
        <f>รายเดือน63!E8</f>
        <v>0</v>
      </c>
      <c r="G42" s="88">
        <f>รายเดือน63!F8</f>
        <v>7</v>
      </c>
      <c r="H42" s="88">
        <f>รายเดือน63!G8</f>
        <v>6</v>
      </c>
      <c r="I42" s="88">
        <f>รายเดือน63!H8</f>
        <v>13</v>
      </c>
      <c r="J42" s="88">
        <f>รายเดือน63!I8</f>
        <v>17</v>
      </c>
      <c r="K42" s="88">
        <f>รายเดือน63!J8</f>
        <v>23</v>
      </c>
      <c r="L42" s="88">
        <f>รายเดือน63!K8</f>
        <v>4</v>
      </c>
      <c r="M42" s="88">
        <f>รายเดือน63!L8</f>
        <v>0</v>
      </c>
      <c r="N42" s="88"/>
      <c r="O42" s="89">
        <f t="shared" si="5"/>
        <v>73</v>
      </c>
    </row>
    <row r="43" spans="1:16">
      <c r="A43" s="235"/>
      <c r="B43" s="231" t="s">
        <v>209</v>
      </c>
      <c r="C43" s="30">
        <f>C42</f>
        <v>1</v>
      </c>
      <c r="D43" s="30">
        <f>C42+D42</f>
        <v>2</v>
      </c>
      <c r="E43" s="30">
        <f>C42+D42+E42</f>
        <v>3</v>
      </c>
      <c r="F43" s="30">
        <f>C42+D42+E42+F42</f>
        <v>3</v>
      </c>
      <c r="G43" s="30">
        <f>C42+D42+E42+F42+G42</f>
        <v>10</v>
      </c>
      <c r="H43" s="30">
        <f>C42+D42+E42+F42+G42+H42</f>
        <v>16</v>
      </c>
      <c r="I43" s="30">
        <f>C42+D42+E42+F42+G42+H42+I42</f>
        <v>29</v>
      </c>
      <c r="J43" s="30">
        <f>C42+D42+E42+F42+G42+H42+I42+J42</f>
        <v>46</v>
      </c>
      <c r="K43" s="30">
        <f>C42+D42+E42+F42+G42+H42+I42+J42+K42</f>
        <v>69</v>
      </c>
      <c r="L43" s="30">
        <f>C42+D42+E42+F42+G42+H42+I42+J42+K42+L42</f>
        <v>73</v>
      </c>
      <c r="M43" s="30">
        <f>C42+D42+E42+F42+G42+H42+I42+J42+K42+L42+M42</f>
        <v>73</v>
      </c>
      <c r="N43" s="30">
        <f>C42+D42+E42+F42+G42+H42+I42+J42+K42+L42+M42+N42</f>
        <v>73</v>
      </c>
      <c r="O43" s="90"/>
    </row>
    <row r="44" spans="1:16">
      <c r="A44" s="232"/>
      <c r="B44" s="236" t="s">
        <v>72</v>
      </c>
      <c r="C44" s="175" t="s">
        <v>65</v>
      </c>
      <c r="D44" s="175" t="s">
        <v>66</v>
      </c>
      <c r="E44" s="175" t="s">
        <v>47</v>
      </c>
      <c r="F44" s="175" t="s">
        <v>48</v>
      </c>
      <c r="G44" s="175" t="s">
        <v>49</v>
      </c>
      <c r="H44" s="175" t="s">
        <v>50</v>
      </c>
      <c r="I44" s="175" t="s">
        <v>51</v>
      </c>
      <c r="J44" s="175" t="s">
        <v>52</v>
      </c>
      <c r="K44" s="175" t="s">
        <v>53</v>
      </c>
      <c r="L44" s="175" t="s">
        <v>54</v>
      </c>
      <c r="M44" s="175" t="s">
        <v>55</v>
      </c>
      <c r="N44" s="175" t="s">
        <v>56</v>
      </c>
      <c r="O44" s="175" t="s">
        <v>41</v>
      </c>
    </row>
    <row r="45" spans="1:16">
      <c r="A45" s="225" t="s">
        <v>79</v>
      </c>
      <c r="B45" s="226">
        <v>2558</v>
      </c>
      <c r="C45" s="227">
        <v>0</v>
      </c>
      <c r="D45" s="227">
        <v>0</v>
      </c>
      <c r="E45" s="227">
        <v>1</v>
      </c>
      <c r="F45" s="227">
        <v>2</v>
      </c>
      <c r="G45" s="227">
        <v>25</v>
      </c>
      <c r="H45" s="227">
        <v>35</v>
      </c>
      <c r="I45" s="227">
        <v>46</v>
      </c>
      <c r="J45" s="227">
        <v>19</v>
      </c>
      <c r="K45" s="227">
        <v>12</v>
      </c>
      <c r="L45" s="227">
        <v>2</v>
      </c>
      <c r="M45" s="227">
        <v>6</v>
      </c>
      <c r="N45" s="227">
        <v>0</v>
      </c>
      <c r="O45" s="84">
        <f t="shared" ref="O45:O52" si="7">SUM(C45:N45)</f>
        <v>148</v>
      </c>
    </row>
    <row r="46" spans="1:16">
      <c r="A46" s="225"/>
      <c r="B46" s="226">
        <v>2559</v>
      </c>
      <c r="C46" s="227">
        <v>0</v>
      </c>
      <c r="D46" s="227">
        <v>3</v>
      </c>
      <c r="E46" s="227">
        <v>13</v>
      </c>
      <c r="F46" s="227">
        <v>4</v>
      </c>
      <c r="G46" s="227">
        <v>1</v>
      </c>
      <c r="H46" s="227">
        <v>2</v>
      </c>
      <c r="I46" s="227">
        <v>22</v>
      </c>
      <c r="J46" s="227">
        <v>22</v>
      </c>
      <c r="K46" s="227">
        <v>11</v>
      </c>
      <c r="L46" s="227">
        <v>13</v>
      </c>
      <c r="M46" s="227">
        <v>5</v>
      </c>
      <c r="N46" s="227">
        <v>3</v>
      </c>
      <c r="O46" s="84">
        <f t="shared" si="7"/>
        <v>99</v>
      </c>
    </row>
    <row r="47" spans="1:16">
      <c r="A47" s="225"/>
      <c r="B47" s="226">
        <v>2560</v>
      </c>
      <c r="C47" s="227">
        <v>0</v>
      </c>
      <c r="D47" s="227">
        <v>0</v>
      </c>
      <c r="E47" s="227">
        <v>0</v>
      </c>
      <c r="F47" s="227">
        <v>2</v>
      </c>
      <c r="G47" s="227">
        <v>3</v>
      </c>
      <c r="H47" s="227">
        <v>2</v>
      </c>
      <c r="I47" s="227">
        <v>7</v>
      </c>
      <c r="J47" s="227">
        <v>4</v>
      </c>
      <c r="K47" s="227">
        <v>2</v>
      </c>
      <c r="L47" s="227">
        <v>2</v>
      </c>
      <c r="M47" s="227">
        <v>1</v>
      </c>
      <c r="N47" s="227">
        <v>1</v>
      </c>
      <c r="O47" s="84">
        <f t="shared" si="7"/>
        <v>24</v>
      </c>
    </row>
    <row r="48" spans="1:16">
      <c r="A48" s="225"/>
      <c r="B48" s="226" t="s">
        <v>152</v>
      </c>
      <c r="C48" s="227">
        <v>1</v>
      </c>
      <c r="D48" s="227">
        <v>1</v>
      </c>
      <c r="E48" s="227">
        <v>2</v>
      </c>
      <c r="F48" s="227">
        <v>0</v>
      </c>
      <c r="G48" s="227">
        <v>6</v>
      </c>
      <c r="H48" s="227">
        <v>22</v>
      </c>
      <c r="I48" s="227">
        <v>26</v>
      </c>
      <c r="J48" s="227">
        <v>10</v>
      </c>
      <c r="K48" s="227">
        <v>11</v>
      </c>
      <c r="L48" s="227">
        <v>3</v>
      </c>
      <c r="M48" s="227">
        <v>3</v>
      </c>
      <c r="N48" s="227">
        <v>4</v>
      </c>
      <c r="O48" s="84">
        <f t="shared" si="7"/>
        <v>89</v>
      </c>
    </row>
    <row r="49" spans="1:16">
      <c r="A49" s="225"/>
      <c r="B49" s="226" t="s">
        <v>154</v>
      </c>
      <c r="C49" s="227">
        <v>2</v>
      </c>
      <c r="D49" s="227">
        <v>2</v>
      </c>
      <c r="E49" s="227">
        <v>6</v>
      </c>
      <c r="F49" s="227">
        <v>5</v>
      </c>
      <c r="G49" s="227">
        <v>10</v>
      </c>
      <c r="H49" s="227">
        <v>58</v>
      </c>
      <c r="I49" s="227">
        <v>64</v>
      </c>
      <c r="J49" s="227">
        <v>37</v>
      </c>
      <c r="K49" s="227">
        <v>39</v>
      </c>
      <c r="L49" s="227">
        <v>24</v>
      </c>
      <c r="M49" s="227">
        <v>15</v>
      </c>
      <c r="N49" s="227">
        <v>8</v>
      </c>
      <c r="O49" s="84">
        <f t="shared" si="7"/>
        <v>270</v>
      </c>
    </row>
    <row r="50" spans="1:16">
      <c r="A50" s="168"/>
      <c r="B50" s="228" t="s">
        <v>207</v>
      </c>
      <c r="C50" s="91">
        <f>MEDIAN(C45:C49)</f>
        <v>0</v>
      </c>
      <c r="D50" s="91">
        <f t="shared" ref="D50:N50" si="8">MEDIAN(D45:D49)</f>
        <v>1</v>
      </c>
      <c r="E50" s="91">
        <f t="shared" si="8"/>
        <v>2</v>
      </c>
      <c r="F50" s="91">
        <f t="shared" si="8"/>
        <v>2</v>
      </c>
      <c r="G50" s="91">
        <f t="shared" si="8"/>
        <v>6</v>
      </c>
      <c r="H50" s="91">
        <f t="shared" si="8"/>
        <v>22</v>
      </c>
      <c r="I50" s="91">
        <f t="shared" si="8"/>
        <v>26</v>
      </c>
      <c r="J50" s="91">
        <f t="shared" si="8"/>
        <v>19</v>
      </c>
      <c r="K50" s="91">
        <f t="shared" si="8"/>
        <v>11</v>
      </c>
      <c r="L50" s="91">
        <f t="shared" si="8"/>
        <v>3</v>
      </c>
      <c r="M50" s="91">
        <f t="shared" si="8"/>
        <v>5</v>
      </c>
      <c r="N50" s="91">
        <f t="shared" si="8"/>
        <v>3</v>
      </c>
      <c r="O50" s="85">
        <f t="shared" si="7"/>
        <v>100</v>
      </c>
    </row>
    <row r="51" spans="1:16">
      <c r="A51" s="225"/>
      <c r="B51" s="229" t="s">
        <v>74</v>
      </c>
      <c r="C51" s="86">
        <f>C50*P51/O50</f>
        <v>0</v>
      </c>
      <c r="D51" s="86">
        <f>D50*P51/O50</f>
        <v>0.8</v>
      </c>
      <c r="E51" s="86">
        <f>E50*P51/O50</f>
        <v>1.6</v>
      </c>
      <c r="F51" s="86">
        <f>F50*P51/O50</f>
        <v>1.6</v>
      </c>
      <c r="G51" s="86">
        <f>G50*P51/O50</f>
        <v>4.8</v>
      </c>
      <c r="H51" s="86">
        <f>H50*P51/O50</f>
        <v>17.600000000000001</v>
      </c>
      <c r="I51" s="86">
        <f>I50*P51/O50</f>
        <v>20.8</v>
      </c>
      <c r="J51" s="86">
        <f>J50*P51/O50</f>
        <v>15.2</v>
      </c>
      <c r="K51" s="86">
        <f>K50*P51/O50</f>
        <v>8.8000000000000007</v>
      </c>
      <c r="L51" s="86">
        <f>L50*P51/O50</f>
        <v>2.4</v>
      </c>
      <c r="M51" s="86">
        <f>M50*P51/O50</f>
        <v>4</v>
      </c>
      <c r="N51" s="86">
        <f>N50*P51/O50</f>
        <v>2.4</v>
      </c>
      <c r="O51" s="87">
        <f t="shared" si="7"/>
        <v>80.000000000000014</v>
      </c>
      <c r="P51" s="165">
        <f>O50*80/100</f>
        <v>80</v>
      </c>
    </row>
    <row r="52" spans="1:16">
      <c r="A52" s="225"/>
      <c r="B52" s="230" t="s">
        <v>208</v>
      </c>
      <c r="C52" s="88">
        <f>รายเดือน63!B10</f>
        <v>6</v>
      </c>
      <c r="D52" s="88">
        <f>รายเดือน63!C10</f>
        <v>3</v>
      </c>
      <c r="E52" s="88">
        <f>รายเดือน63!D10</f>
        <v>12</v>
      </c>
      <c r="F52" s="88">
        <f>รายเดือน63!E10</f>
        <v>5</v>
      </c>
      <c r="G52" s="88">
        <f>รายเดือน63!F10</f>
        <v>10</v>
      </c>
      <c r="H52" s="88">
        <f>รายเดือน63!G10</f>
        <v>14</v>
      </c>
      <c r="I52" s="88">
        <f>รายเดือน63!H10</f>
        <v>16</v>
      </c>
      <c r="J52" s="88">
        <f>รายเดือน63!I10</f>
        <v>16</v>
      </c>
      <c r="K52" s="88">
        <f>รายเดือน63!J10</f>
        <v>10</v>
      </c>
      <c r="L52" s="88">
        <f>รายเดือน63!K10</f>
        <v>0</v>
      </c>
      <c r="M52" s="88">
        <f>รายเดือน63!L10</f>
        <v>0</v>
      </c>
      <c r="N52" s="88"/>
      <c r="O52" s="89">
        <f t="shared" si="7"/>
        <v>92</v>
      </c>
    </row>
    <row r="53" spans="1:16">
      <c r="A53" s="235"/>
      <c r="B53" s="231" t="s">
        <v>155</v>
      </c>
      <c r="C53" s="30">
        <f>C52</f>
        <v>6</v>
      </c>
      <c r="D53" s="30">
        <f>C52+D52</f>
        <v>9</v>
      </c>
      <c r="E53" s="30">
        <f>C52+D52+E52</f>
        <v>21</v>
      </c>
      <c r="F53" s="30">
        <f>C52+D52+E52+F52</f>
        <v>26</v>
      </c>
      <c r="G53" s="30">
        <f>C52+D52+E52+F52+G52</f>
        <v>36</v>
      </c>
      <c r="H53" s="30">
        <f>C52+D52+E52+F52+G52+H52</f>
        <v>50</v>
      </c>
      <c r="I53" s="30">
        <f>C52+D52+E52+F52+G52+H52+I52</f>
        <v>66</v>
      </c>
      <c r="J53" s="30">
        <f>C52+D52+E52+F52+G52+H52+I52+J52</f>
        <v>82</v>
      </c>
      <c r="K53" s="30">
        <f>C52+D52+E52+F52+G52+H52+I52+J52+K52</f>
        <v>92</v>
      </c>
      <c r="L53" s="30">
        <f>C52+D52+E52+F52+G52+H52+I52+J52+K52+L52</f>
        <v>92</v>
      </c>
      <c r="M53" s="30">
        <f>C52+D52+E52+F52+G52+H52+I52+J52+K52+L52+M52</f>
        <v>92</v>
      </c>
      <c r="N53" s="30">
        <f>C52+D52+E52+F52+G52+H52+I52+J52+K52+L52+M52+N52</f>
        <v>92</v>
      </c>
      <c r="O53" s="90"/>
    </row>
    <row r="54" spans="1:16">
      <c r="A54" s="237"/>
      <c r="B54" s="236" t="s">
        <v>72</v>
      </c>
      <c r="C54" s="175" t="s">
        <v>65</v>
      </c>
      <c r="D54" s="175" t="s">
        <v>66</v>
      </c>
      <c r="E54" s="175" t="s">
        <v>47</v>
      </c>
      <c r="F54" s="175" t="s">
        <v>48</v>
      </c>
      <c r="G54" s="175" t="s">
        <v>49</v>
      </c>
      <c r="H54" s="175" t="s">
        <v>50</v>
      </c>
      <c r="I54" s="175" t="s">
        <v>51</v>
      </c>
      <c r="J54" s="175" t="s">
        <v>52</v>
      </c>
      <c r="K54" s="175" t="s">
        <v>53</v>
      </c>
      <c r="L54" s="175" t="s">
        <v>54</v>
      </c>
      <c r="M54" s="175" t="s">
        <v>55</v>
      </c>
      <c r="N54" s="175" t="s">
        <v>56</v>
      </c>
      <c r="O54" s="175" t="s">
        <v>41</v>
      </c>
    </row>
    <row r="55" spans="1:16">
      <c r="A55" s="237" t="s">
        <v>80</v>
      </c>
      <c r="B55" s="226">
        <v>2558</v>
      </c>
      <c r="C55" s="227">
        <v>1</v>
      </c>
      <c r="D55" s="227">
        <v>1</v>
      </c>
      <c r="E55" s="227">
        <v>1</v>
      </c>
      <c r="F55" s="227">
        <v>3</v>
      </c>
      <c r="G55" s="227">
        <v>2</v>
      </c>
      <c r="H55" s="227">
        <v>17</v>
      </c>
      <c r="I55" s="227">
        <v>17</v>
      </c>
      <c r="J55" s="227">
        <v>22</v>
      </c>
      <c r="K55" s="227">
        <v>14</v>
      </c>
      <c r="L55" s="227">
        <v>11</v>
      </c>
      <c r="M55" s="227">
        <v>8</v>
      </c>
      <c r="N55" s="227">
        <v>16</v>
      </c>
      <c r="O55" s="84">
        <f t="shared" ref="O55:O62" si="9">SUM(C55:N55)</f>
        <v>113</v>
      </c>
    </row>
    <row r="56" spans="1:16">
      <c r="A56" s="238"/>
      <c r="B56" s="226">
        <v>2559</v>
      </c>
      <c r="C56" s="227">
        <v>5</v>
      </c>
      <c r="D56" s="227">
        <v>11</v>
      </c>
      <c r="E56" s="227">
        <v>8</v>
      </c>
      <c r="F56" s="227">
        <v>5</v>
      </c>
      <c r="G56" s="227">
        <v>5</v>
      </c>
      <c r="H56" s="227">
        <v>6</v>
      </c>
      <c r="I56" s="227">
        <v>11</v>
      </c>
      <c r="J56" s="227">
        <v>6</v>
      </c>
      <c r="K56" s="227">
        <v>4</v>
      </c>
      <c r="L56" s="227">
        <v>10</v>
      </c>
      <c r="M56" s="227">
        <v>3</v>
      </c>
      <c r="N56" s="227">
        <v>1</v>
      </c>
      <c r="O56" s="84">
        <f t="shared" si="9"/>
        <v>75</v>
      </c>
    </row>
    <row r="57" spans="1:16">
      <c r="A57" s="238"/>
      <c r="B57" s="226">
        <v>2560</v>
      </c>
      <c r="C57" s="227">
        <v>0</v>
      </c>
      <c r="D57" s="227">
        <v>0</v>
      </c>
      <c r="E57" s="227">
        <v>0</v>
      </c>
      <c r="F57" s="227">
        <v>3</v>
      </c>
      <c r="G57" s="227">
        <v>5</v>
      </c>
      <c r="H57" s="227">
        <v>22</v>
      </c>
      <c r="I57" s="227">
        <v>10</v>
      </c>
      <c r="J57" s="227">
        <v>1</v>
      </c>
      <c r="K57" s="227">
        <v>2</v>
      </c>
      <c r="L57" s="227">
        <v>0</v>
      </c>
      <c r="M57" s="227">
        <v>0</v>
      </c>
      <c r="N57" s="227">
        <v>0</v>
      </c>
      <c r="O57" s="84">
        <f t="shared" si="9"/>
        <v>43</v>
      </c>
    </row>
    <row r="58" spans="1:16">
      <c r="A58" s="238"/>
      <c r="B58" s="226" t="s">
        <v>152</v>
      </c>
      <c r="C58" s="227">
        <v>0</v>
      </c>
      <c r="D58" s="227">
        <v>2</v>
      </c>
      <c r="E58" s="227">
        <v>0</v>
      </c>
      <c r="F58" s="227">
        <v>5</v>
      </c>
      <c r="G58" s="227">
        <v>20</v>
      </c>
      <c r="H58" s="227">
        <v>30</v>
      </c>
      <c r="I58" s="227">
        <v>15</v>
      </c>
      <c r="J58" s="227">
        <v>9</v>
      </c>
      <c r="K58" s="227">
        <v>6</v>
      </c>
      <c r="L58" s="227">
        <v>3</v>
      </c>
      <c r="M58" s="227">
        <v>0</v>
      </c>
      <c r="N58" s="227">
        <v>1</v>
      </c>
      <c r="O58" s="84">
        <f t="shared" si="9"/>
        <v>91</v>
      </c>
    </row>
    <row r="59" spans="1:16">
      <c r="A59" s="238"/>
      <c r="B59" s="226" t="s">
        <v>154</v>
      </c>
      <c r="C59" s="227">
        <v>2</v>
      </c>
      <c r="D59" s="227">
        <v>9</v>
      </c>
      <c r="E59" s="227">
        <v>6</v>
      </c>
      <c r="F59" s="227">
        <v>15</v>
      </c>
      <c r="G59" s="227">
        <v>32</v>
      </c>
      <c r="H59" s="227">
        <v>61</v>
      </c>
      <c r="I59" s="227">
        <v>59</v>
      </c>
      <c r="J59" s="227">
        <v>26</v>
      </c>
      <c r="K59" s="227">
        <v>29</v>
      </c>
      <c r="L59" s="227">
        <v>31</v>
      </c>
      <c r="M59" s="227">
        <v>19</v>
      </c>
      <c r="N59" s="227">
        <v>9</v>
      </c>
      <c r="O59" s="84">
        <f t="shared" si="9"/>
        <v>298</v>
      </c>
    </row>
    <row r="60" spans="1:16">
      <c r="A60" s="168"/>
      <c r="B60" s="228" t="s">
        <v>207</v>
      </c>
      <c r="C60" s="91">
        <f>MEDIAN(C55:C59)</f>
        <v>1</v>
      </c>
      <c r="D60" s="91">
        <f t="shared" ref="D60:N60" si="10">MEDIAN(D55:D59)</f>
        <v>2</v>
      </c>
      <c r="E60" s="91">
        <f t="shared" si="10"/>
        <v>1</v>
      </c>
      <c r="F60" s="91">
        <f t="shared" si="10"/>
        <v>5</v>
      </c>
      <c r="G60" s="91">
        <f t="shared" si="10"/>
        <v>5</v>
      </c>
      <c r="H60" s="91">
        <f t="shared" si="10"/>
        <v>22</v>
      </c>
      <c r="I60" s="91">
        <f t="shared" si="10"/>
        <v>15</v>
      </c>
      <c r="J60" s="91">
        <f t="shared" si="10"/>
        <v>9</v>
      </c>
      <c r="K60" s="91">
        <f t="shared" si="10"/>
        <v>6</v>
      </c>
      <c r="L60" s="91">
        <f t="shared" si="10"/>
        <v>10</v>
      </c>
      <c r="M60" s="91">
        <f t="shared" si="10"/>
        <v>3</v>
      </c>
      <c r="N60" s="91">
        <f t="shared" si="10"/>
        <v>1</v>
      </c>
      <c r="O60" s="85">
        <f t="shared" si="9"/>
        <v>80</v>
      </c>
    </row>
    <row r="61" spans="1:16">
      <c r="A61" s="238"/>
      <c r="B61" s="229" t="s">
        <v>74</v>
      </c>
      <c r="C61" s="86">
        <f>C60*P61/O60</f>
        <v>0.8</v>
      </c>
      <c r="D61" s="86">
        <f>D60*P61/O60</f>
        <v>1.6</v>
      </c>
      <c r="E61" s="86">
        <f>E60*P61/O60</f>
        <v>0.8</v>
      </c>
      <c r="F61" s="86">
        <f>F60*P61/O60</f>
        <v>4</v>
      </c>
      <c r="G61" s="86">
        <f>G60*P61/O60</f>
        <v>4</v>
      </c>
      <c r="H61" s="86">
        <f>H60*P61/O60</f>
        <v>17.600000000000001</v>
      </c>
      <c r="I61" s="86">
        <f>I60*P61/O60</f>
        <v>12</v>
      </c>
      <c r="J61" s="86">
        <f>J60*P61/O60</f>
        <v>7.2</v>
      </c>
      <c r="K61" s="86">
        <f>K60*P61/O60</f>
        <v>4.8</v>
      </c>
      <c r="L61" s="86">
        <f>L60*P61/O60</f>
        <v>8</v>
      </c>
      <c r="M61" s="86">
        <f>M60*P61/O60</f>
        <v>2.4</v>
      </c>
      <c r="N61" s="86">
        <f>N60*P61/O60</f>
        <v>0.8</v>
      </c>
      <c r="O61" s="87">
        <f t="shared" si="9"/>
        <v>63.999999999999993</v>
      </c>
      <c r="P61" s="165">
        <f>O60*80/100</f>
        <v>64</v>
      </c>
    </row>
    <row r="62" spans="1:16">
      <c r="A62" s="238"/>
      <c r="B62" s="230" t="s">
        <v>208</v>
      </c>
      <c r="C62" s="88">
        <f>รายเดือน63!B11</f>
        <v>5</v>
      </c>
      <c r="D62" s="88">
        <f>รายเดือน63!C11</f>
        <v>5</v>
      </c>
      <c r="E62" s="88">
        <f>รายเดือน63!D11</f>
        <v>3</v>
      </c>
      <c r="F62" s="88">
        <f>รายเดือน63!E11</f>
        <v>11</v>
      </c>
      <c r="G62" s="88">
        <f>รายเดือน63!F11</f>
        <v>26</v>
      </c>
      <c r="H62" s="88">
        <f>รายเดือน63!G11</f>
        <v>14</v>
      </c>
      <c r="I62" s="88">
        <f>รายเดือน63!H11</f>
        <v>18</v>
      </c>
      <c r="J62" s="88">
        <f>รายเดือน63!I11</f>
        <v>37</v>
      </c>
      <c r="K62" s="88">
        <f>รายเดือน63!J11</f>
        <v>15</v>
      </c>
      <c r="L62" s="88">
        <f>รายเดือน63!K11</f>
        <v>1</v>
      </c>
      <c r="M62" s="88">
        <f>รายเดือน63!L11</f>
        <v>0</v>
      </c>
      <c r="N62" s="88"/>
      <c r="O62" s="89">
        <f t="shared" si="9"/>
        <v>135</v>
      </c>
    </row>
    <row r="63" spans="1:16">
      <c r="A63" s="239"/>
      <c r="B63" s="231" t="s">
        <v>209</v>
      </c>
      <c r="C63" s="30">
        <f>C62</f>
        <v>5</v>
      </c>
      <c r="D63" s="30">
        <f>C62+D62</f>
        <v>10</v>
      </c>
      <c r="E63" s="30">
        <f>C62+D62+E62</f>
        <v>13</v>
      </c>
      <c r="F63" s="30">
        <f>C62+D62+E62+F62</f>
        <v>24</v>
      </c>
      <c r="G63" s="30">
        <f>C62+D62+E62+F62+G62</f>
        <v>50</v>
      </c>
      <c r="H63" s="30">
        <f>C62+D62+E62+F62+G62+H62</f>
        <v>64</v>
      </c>
      <c r="I63" s="30">
        <f>C62+D62+E62+F62+G62+H62+I62</f>
        <v>82</v>
      </c>
      <c r="J63" s="30">
        <f>C62+D62+E62+F62+G62+H62+I62+J62</f>
        <v>119</v>
      </c>
      <c r="K63" s="30">
        <f>C62+D62+E62+F62+G62+H62+I62+J62+K62</f>
        <v>134</v>
      </c>
      <c r="L63" s="30">
        <f>C62+D62+E62+F62+G62+H62+I62+J62+K62+L62</f>
        <v>135</v>
      </c>
      <c r="M63" s="30">
        <f>C62+D62+E62+F62+G62+H62+I62+J62+K62+L62+M62</f>
        <v>135</v>
      </c>
      <c r="N63" s="30">
        <f>C62+D62+E62+F62+G62+H62+I62+J62+K62+L62+M62+N62</f>
        <v>135</v>
      </c>
      <c r="O63" s="90"/>
    </row>
    <row r="64" spans="1:16">
      <c r="A64" s="232"/>
      <c r="B64" s="236" t="s">
        <v>72</v>
      </c>
      <c r="C64" s="175" t="s">
        <v>65</v>
      </c>
      <c r="D64" s="175" t="s">
        <v>66</v>
      </c>
      <c r="E64" s="175" t="s">
        <v>47</v>
      </c>
      <c r="F64" s="175" t="s">
        <v>48</v>
      </c>
      <c r="G64" s="175" t="s">
        <v>49</v>
      </c>
      <c r="H64" s="175" t="s">
        <v>50</v>
      </c>
      <c r="I64" s="175" t="s">
        <v>51</v>
      </c>
      <c r="J64" s="175" t="s">
        <v>52</v>
      </c>
      <c r="K64" s="175" t="s">
        <v>53</v>
      </c>
      <c r="L64" s="175" t="s">
        <v>54</v>
      </c>
      <c r="M64" s="175" t="s">
        <v>55</v>
      </c>
      <c r="N64" s="175" t="s">
        <v>56</v>
      </c>
      <c r="O64" s="175" t="s">
        <v>41</v>
      </c>
    </row>
    <row r="65" spans="1:18">
      <c r="A65" s="232" t="s">
        <v>81</v>
      </c>
      <c r="B65" s="226">
        <v>2558</v>
      </c>
      <c r="C65" s="240">
        <v>1</v>
      </c>
      <c r="D65" s="240">
        <v>0</v>
      </c>
      <c r="E65" s="240">
        <v>3</v>
      </c>
      <c r="F65" s="240">
        <v>3</v>
      </c>
      <c r="G65" s="240">
        <v>12</v>
      </c>
      <c r="H65" s="240">
        <v>7</v>
      </c>
      <c r="I65" s="240">
        <v>7</v>
      </c>
      <c r="J65" s="240">
        <v>29</v>
      </c>
      <c r="K65" s="240">
        <v>18</v>
      </c>
      <c r="L65" s="240">
        <v>5</v>
      </c>
      <c r="M65" s="240">
        <v>11</v>
      </c>
      <c r="N65" s="240">
        <v>9</v>
      </c>
      <c r="O65" s="84">
        <f t="shared" ref="O65:O72" si="11">SUM(C65:N65)</f>
        <v>105</v>
      </c>
    </row>
    <row r="66" spans="1:18">
      <c r="A66" s="225"/>
      <c r="B66" s="226">
        <v>2559</v>
      </c>
      <c r="C66" s="240">
        <v>9</v>
      </c>
      <c r="D66" s="240">
        <v>7</v>
      </c>
      <c r="E66" s="240">
        <v>3</v>
      </c>
      <c r="F66" s="240">
        <v>1</v>
      </c>
      <c r="G66" s="240">
        <v>1</v>
      </c>
      <c r="H66" s="240">
        <v>0</v>
      </c>
      <c r="I66" s="240">
        <v>11</v>
      </c>
      <c r="J66" s="240">
        <v>9</v>
      </c>
      <c r="K66" s="240">
        <v>5</v>
      </c>
      <c r="L66" s="240">
        <v>6</v>
      </c>
      <c r="M66" s="240">
        <v>5</v>
      </c>
      <c r="N66" s="240">
        <v>2</v>
      </c>
      <c r="O66" s="84">
        <f t="shared" si="11"/>
        <v>59</v>
      </c>
    </row>
    <row r="67" spans="1:18">
      <c r="A67" s="225"/>
      <c r="B67" s="226">
        <v>2560</v>
      </c>
      <c r="C67" s="240">
        <v>0</v>
      </c>
      <c r="D67" s="240">
        <v>0</v>
      </c>
      <c r="E67" s="240">
        <v>1</v>
      </c>
      <c r="F67" s="240">
        <v>3</v>
      </c>
      <c r="G67" s="240">
        <v>1</v>
      </c>
      <c r="H67" s="240">
        <v>9</v>
      </c>
      <c r="I67" s="240">
        <v>2</v>
      </c>
      <c r="J67" s="240">
        <v>2</v>
      </c>
      <c r="K67" s="240">
        <v>1</v>
      </c>
      <c r="L67" s="240">
        <v>1</v>
      </c>
      <c r="M67" s="240">
        <v>0</v>
      </c>
      <c r="N67" s="240">
        <v>0</v>
      </c>
      <c r="O67" s="84">
        <f t="shared" si="11"/>
        <v>20</v>
      </c>
    </row>
    <row r="68" spans="1:18">
      <c r="A68" s="225"/>
      <c r="B68" s="226" t="s">
        <v>152</v>
      </c>
      <c r="C68" s="240">
        <v>0</v>
      </c>
      <c r="D68" s="240">
        <v>0</v>
      </c>
      <c r="E68" s="240">
        <v>0</v>
      </c>
      <c r="F68" s="240">
        <v>1</v>
      </c>
      <c r="G68" s="240">
        <v>1</v>
      </c>
      <c r="H68" s="240">
        <v>20</v>
      </c>
      <c r="I68" s="240">
        <v>6</v>
      </c>
      <c r="J68" s="240">
        <v>17</v>
      </c>
      <c r="K68" s="240">
        <v>8</v>
      </c>
      <c r="L68" s="240">
        <v>2</v>
      </c>
      <c r="M68" s="240">
        <v>0</v>
      </c>
      <c r="N68" s="240">
        <v>4</v>
      </c>
      <c r="O68" s="84">
        <f t="shared" si="11"/>
        <v>59</v>
      </c>
    </row>
    <row r="69" spans="1:18">
      <c r="A69" s="225"/>
      <c r="B69" s="226" t="s">
        <v>154</v>
      </c>
      <c r="C69" s="240">
        <v>3</v>
      </c>
      <c r="D69" s="240">
        <v>13</v>
      </c>
      <c r="E69" s="240">
        <v>7</v>
      </c>
      <c r="F69" s="240">
        <v>5</v>
      </c>
      <c r="G69" s="240">
        <v>5</v>
      </c>
      <c r="H69" s="240">
        <v>18</v>
      </c>
      <c r="I69" s="240">
        <v>17</v>
      </c>
      <c r="J69" s="240">
        <v>32</v>
      </c>
      <c r="K69" s="240">
        <v>8</v>
      </c>
      <c r="L69" s="240">
        <v>8</v>
      </c>
      <c r="M69" s="240">
        <v>3</v>
      </c>
      <c r="N69" s="240">
        <v>0</v>
      </c>
      <c r="O69" s="84">
        <f t="shared" si="11"/>
        <v>119</v>
      </c>
    </row>
    <row r="70" spans="1:18">
      <c r="A70" s="168"/>
      <c r="B70" s="228" t="s">
        <v>207</v>
      </c>
      <c r="C70" s="91">
        <f>MEDIAN(C65:C69)</f>
        <v>1</v>
      </c>
      <c r="D70" s="91">
        <f t="shared" ref="D70:N70" si="12">MEDIAN(D65:D69)</f>
        <v>0</v>
      </c>
      <c r="E70" s="91">
        <f t="shared" si="12"/>
        <v>3</v>
      </c>
      <c r="F70" s="91">
        <f t="shared" si="12"/>
        <v>3</v>
      </c>
      <c r="G70" s="91">
        <f t="shared" si="12"/>
        <v>1</v>
      </c>
      <c r="H70" s="91">
        <f t="shared" si="12"/>
        <v>9</v>
      </c>
      <c r="I70" s="91">
        <f t="shared" si="12"/>
        <v>7</v>
      </c>
      <c r="J70" s="91">
        <f t="shared" si="12"/>
        <v>17</v>
      </c>
      <c r="K70" s="91">
        <f t="shared" si="12"/>
        <v>8</v>
      </c>
      <c r="L70" s="91">
        <f t="shared" si="12"/>
        <v>5</v>
      </c>
      <c r="M70" s="91">
        <f t="shared" si="12"/>
        <v>3</v>
      </c>
      <c r="N70" s="91">
        <f t="shared" si="12"/>
        <v>2</v>
      </c>
      <c r="O70" s="85">
        <f t="shared" si="11"/>
        <v>59</v>
      </c>
    </row>
    <row r="71" spans="1:18">
      <c r="A71" s="225"/>
      <c r="B71" s="229" t="s">
        <v>74</v>
      </c>
      <c r="C71" s="86">
        <f>C70*P71/O70</f>
        <v>0.8</v>
      </c>
      <c r="D71" s="86">
        <f>D70*P71/O70</f>
        <v>0</v>
      </c>
      <c r="E71" s="86">
        <f>E70*P71/O70</f>
        <v>2.4000000000000004</v>
      </c>
      <c r="F71" s="86">
        <f>F70*P71/O70</f>
        <v>2.4000000000000004</v>
      </c>
      <c r="G71" s="86">
        <f>G70*P71/O70</f>
        <v>0.8</v>
      </c>
      <c r="H71" s="86">
        <f>H70*P71/O70</f>
        <v>7.2</v>
      </c>
      <c r="I71" s="86">
        <f>I70*P71/O70</f>
        <v>5.6000000000000005</v>
      </c>
      <c r="J71" s="86">
        <f>J70*P71/O70</f>
        <v>13.600000000000001</v>
      </c>
      <c r="K71" s="86">
        <f>K70*P71/O70</f>
        <v>6.4</v>
      </c>
      <c r="L71" s="86">
        <f>L70*P71/O70</f>
        <v>4</v>
      </c>
      <c r="M71" s="86">
        <f>M70*P71/O70</f>
        <v>2.4000000000000004</v>
      </c>
      <c r="N71" s="86">
        <f>N70*P71/O70</f>
        <v>1.6</v>
      </c>
      <c r="O71" s="87">
        <f t="shared" si="11"/>
        <v>47.2</v>
      </c>
      <c r="P71" s="165">
        <f>O70*80/100</f>
        <v>47.2</v>
      </c>
    </row>
    <row r="72" spans="1:18">
      <c r="A72" s="225"/>
      <c r="B72" s="230" t="s">
        <v>208</v>
      </c>
      <c r="C72" s="88">
        <f>รายเดือน63!B12</f>
        <v>0</v>
      </c>
      <c r="D72" s="88">
        <f>รายเดือน63!C12</f>
        <v>0</v>
      </c>
      <c r="E72" s="88">
        <f>รายเดือน63!D12</f>
        <v>0</v>
      </c>
      <c r="F72" s="88">
        <f>รายเดือน63!E12</f>
        <v>10</v>
      </c>
      <c r="G72" s="88">
        <f>รายเดือน63!F12</f>
        <v>28</v>
      </c>
      <c r="H72" s="88">
        <f>รายเดือน63!G12</f>
        <v>28</v>
      </c>
      <c r="I72" s="88">
        <f>รายเดือน63!H12</f>
        <v>11</v>
      </c>
      <c r="J72" s="88">
        <f>รายเดือน63!I12</f>
        <v>2</v>
      </c>
      <c r="K72" s="88">
        <f>รายเดือน63!J12</f>
        <v>6</v>
      </c>
      <c r="L72" s="88">
        <f>รายเดือน63!K12</f>
        <v>2</v>
      </c>
      <c r="M72" s="88">
        <f>รายเดือน63!L12</f>
        <v>0</v>
      </c>
      <c r="N72" s="88"/>
      <c r="O72" s="89">
        <f t="shared" si="11"/>
        <v>87</v>
      </c>
    </row>
    <row r="73" spans="1:18">
      <c r="A73" s="235"/>
      <c r="B73" s="231" t="s">
        <v>209</v>
      </c>
      <c r="C73" s="30">
        <f>C72</f>
        <v>0</v>
      </c>
      <c r="D73" s="30">
        <f>C72+D72</f>
        <v>0</v>
      </c>
      <c r="E73" s="30">
        <f>C72+D72+E72</f>
        <v>0</v>
      </c>
      <c r="F73" s="30">
        <f>C72+D72+E72+F72</f>
        <v>10</v>
      </c>
      <c r="G73" s="30">
        <f>C72+D72+E72+F72+G72</f>
        <v>38</v>
      </c>
      <c r="H73" s="30">
        <f>C72+D72+E72+F72+G72+H72</f>
        <v>66</v>
      </c>
      <c r="I73" s="30">
        <f>C72+D72+E72+F72+G72+H72+I72</f>
        <v>77</v>
      </c>
      <c r="J73" s="30">
        <f>C72+D72+E72+F72+G72+H72+I72+J72</f>
        <v>79</v>
      </c>
      <c r="K73" s="30">
        <f>C72+D72+E72+F72+G72+H72+I72+J72+K72</f>
        <v>85</v>
      </c>
      <c r="L73" s="30">
        <f>C72+D72+E72+F72+G72+H72+I72+J72+K72+L72</f>
        <v>87</v>
      </c>
      <c r="M73" s="30">
        <f>C72+D72+E72+F72+G72+H72+I72+J72+K72+L72+M72</f>
        <v>87</v>
      </c>
      <c r="N73" s="30">
        <f>C72+D72+E72+F72+G72+H72+I72+J72+K72+L72+M72+N72</f>
        <v>87</v>
      </c>
      <c r="O73" s="90"/>
    </row>
    <row r="74" spans="1:18">
      <c r="A74" s="232"/>
      <c r="B74" s="236" t="s">
        <v>72</v>
      </c>
      <c r="C74" s="175" t="s">
        <v>65</v>
      </c>
      <c r="D74" s="175" t="s">
        <v>66</v>
      </c>
      <c r="E74" s="175" t="s">
        <v>47</v>
      </c>
      <c r="F74" s="175" t="s">
        <v>48</v>
      </c>
      <c r="G74" s="175" t="s">
        <v>49</v>
      </c>
      <c r="H74" s="175" t="s">
        <v>50</v>
      </c>
      <c r="I74" s="175" t="s">
        <v>51</v>
      </c>
      <c r="J74" s="175" t="s">
        <v>52</v>
      </c>
      <c r="K74" s="175" t="s">
        <v>53</v>
      </c>
      <c r="L74" s="175" t="s">
        <v>54</v>
      </c>
      <c r="M74" s="175" t="s">
        <v>55</v>
      </c>
      <c r="N74" s="175" t="s">
        <v>56</v>
      </c>
      <c r="O74" s="175" t="s">
        <v>41</v>
      </c>
    </row>
    <row r="75" spans="1:18">
      <c r="A75" s="232" t="s">
        <v>82</v>
      </c>
      <c r="B75" s="226">
        <v>2558</v>
      </c>
      <c r="C75" s="227">
        <v>0</v>
      </c>
      <c r="D75" s="227">
        <v>0</v>
      </c>
      <c r="E75" s="227">
        <v>0</v>
      </c>
      <c r="F75" s="227">
        <v>0</v>
      </c>
      <c r="G75" s="227">
        <v>5</v>
      </c>
      <c r="H75" s="227">
        <v>18</v>
      </c>
      <c r="I75" s="227">
        <v>20</v>
      </c>
      <c r="J75" s="227">
        <v>28</v>
      </c>
      <c r="K75" s="227">
        <v>26</v>
      </c>
      <c r="L75" s="227">
        <v>11</v>
      </c>
      <c r="M75" s="227">
        <v>15</v>
      </c>
      <c r="N75" s="227">
        <v>2</v>
      </c>
      <c r="O75" s="84">
        <f t="shared" ref="O75:O82" si="13">SUM(C75:N75)</f>
        <v>125</v>
      </c>
    </row>
    <row r="76" spans="1:18">
      <c r="A76" s="225"/>
      <c r="B76" s="226">
        <v>2559</v>
      </c>
      <c r="C76" s="227">
        <v>4</v>
      </c>
      <c r="D76" s="227">
        <v>2</v>
      </c>
      <c r="E76" s="227">
        <v>4</v>
      </c>
      <c r="F76" s="227">
        <v>3</v>
      </c>
      <c r="G76" s="227">
        <v>3</v>
      </c>
      <c r="H76" s="227">
        <v>5</v>
      </c>
      <c r="I76" s="227">
        <v>25</v>
      </c>
      <c r="J76" s="227">
        <v>26</v>
      </c>
      <c r="K76" s="227">
        <v>21</v>
      </c>
      <c r="L76" s="227">
        <v>13</v>
      </c>
      <c r="M76" s="227">
        <v>5</v>
      </c>
      <c r="N76" s="227">
        <v>2</v>
      </c>
      <c r="O76" s="84">
        <f t="shared" si="13"/>
        <v>113</v>
      </c>
    </row>
    <row r="77" spans="1:18">
      <c r="A77" s="225"/>
      <c r="B77" s="226">
        <v>2560</v>
      </c>
      <c r="C77" s="227">
        <v>1</v>
      </c>
      <c r="D77" s="227">
        <v>0</v>
      </c>
      <c r="E77" s="227">
        <v>0</v>
      </c>
      <c r="F77" s="227">
        <v>0</v>
      </c>
      <c r="G77" s="227">
        <v>0</v>
      </c>
      <c r="H77" s="227">
        <v>13</v>
      </c>
      <c r="I77" s="227">
        <v>8</v>
      </c>
      <c r="J77" s="227">
        <v>13</v>
      </c>
      <c r="K77" s="227">
        <v>0</v>
      </c>
      <c r="L77" s="227">
        <v>1</v>
      </c>
      <c r="M77" s="227">
        <v>0</v>
      </c>
      <c r="N77" s="227">
        <v>0</v>
      </c>
      <c r="O77" s="84">
        <f t="shared" si="13"/>
        <v>36</v>
      </c>
      <c r="R77" s="260"/>
    </row>
    <row r="78" spans="1:18">
      <c r="A78" s="225"/>
      <c r="B78" s="226" t="s">
        <v>156</v>
      </c>
      <c r="C78" s="227">
        <v>1</v>
      </c>
      <c r="D78" s="227">
        <v>0</v>
      </c>
      <c r="E78" s="227">
        <v>0</v>
      </c>
      <c r="F78" s="227">
        <v>0</v>
      </c>
      <c r="G78" s="227">
        <v>5</v>
      </c>
      <c r="H78" s="227">
        <v>14</v>
      </c>
      <c r="I78" s="227">
        <v>18</v>
      </c>
      <c r="J78" s="227">
        <v>20</v>
      </c>
      <c r="K78" s="227">
        <v>4</v>
      </c>
      <c r="L78" s="227">
        <v>1</v>
      </c>
      <c r="M78" s="227">
        <v>6</v>
      </c>
      <c r="N78" s="227">
        <v>16</v>
      </c>
      <c r="O78" s="84">
        <f t="shared" si="13"/>
        <v>85</v>
      </c>
    </row>
    <row r="79" spans="1:18">
      <c r="A79" s="225"/>
      <c r="B79" s="226" t="s">
        <v>210</v>
      </c>
      <c r="C79" s="227">
        <v>8</v>
      </c>
      <c r="D79" s="227">
        <v>5</v>
      </c>
      <c r="E79" s="227">
        <v>13</v>
      </c>
      <c r="F79" s="227">
        <v>6</v>
      </c>
      <c r="G79" s="227">
        <v>29</v>
      </c>
      <c r="H79" s="227">
        <v>86</v>
      </c>
      <c r="I79" s="227">
        <v>85</v>
      </c>
      <c r="J79" s="227">
        <v>38</v>
      </c>
      <c r="K79" s="227">
        <v>20</v>
      </c>
      <c r="L79" s="227">
        <v>21</v>
      </c>
      <c r="M79" s="227">
        <v>21</v>
      </c>
      <c r="N79" s="227">
        <v>2</v>
      </c>
      <c r="O79" s="84">
        <f t="shared" si="13"/>
        <v>334</v>
      </c>
    </row>
    <row r="80" spans="1:18">
      <c r="A80" s="168"/>
      <c r="B80" s="228" t="s">
        <v>207</v>
      </c>
      <c r="C80" s="91">
        <f>MEDIAN(C75:C79)</f>
        <v>1</v>
      </c>
      <c r="D80" s="91">
        <f t="shared" ref="D80:N80" si="14">MEDIAN(D75:D79)</f>
        <v>0</v>
      </c>
      <c r="E80" s="91">
        <f t="shared" si="14"/>
        <v>0</v>
      </c>
      <c r="F80" s="91">
        <f t="shared" si="14"/>
        <v>0</v>
      </c>
      <c r="G80" s="91">
        <f t="shared" si="14"/>
        <v>5</v>
      </c>
      <c r="H80" s="91">
        <f t="shared" si="14"/>
        <v>14</v>
      </c>
      <c r="I80" s="91">
        <f t="shared" si="14"/>
        <v>20</v>
      </c>
      <c r="J80" s="91">
        <f t="shared" si="14"/>
        <v>26</v>
      </c>
      <c r="K80" s="91">
        <f t="shared" si="14"/>
        <v>20</v>
      </c>
      <c r="L80" s="91">
        <f t="shared" si="14"/>
        <v>11</v>
      </c>
      <c r="M80" s="91">
        <f t="shared" si="14"/>
        <v>6</v>
      </c>
      <c r="N80" s="91">
        <f t="shared" si="14"/>
        <v>2</v>
      </c>
      <c r="O80" s="85">
        <f t="shared" si="13"/>
        <v>105</v>
      </c>
    </row>
    <row r="81" spans="1:16">
      <c r="A81" s="225"/>
      <c r="B81" s="229" t="s">
        <v>74</v>
      </c>
      <c r="C81" s="86">
        <f>C80*P81/O80</f>
        <v>0.8</v>
      </c>
      <c r="D81" s="86">
        <f>D80*P81/O80</f>
        <v>0</v>
      </c>
      <c r="E81" s="86">
        <f>E80*P81/O80</f>
        <v>0</v>
      </c>
      <c r="F81" s="86">
        <f>F80*P81/O80</f>
        <v>0</v>
      </c>
      <c r="G81" s="86">
        <f>G80*P81/O80</f>
        <v>4</v>
      </c>
      <c r="H81" s="86">
        <f>H80*P81/O80</f>
        <v>11.2</v>
      </c>
      <c r="I81" s="86">
        <f>I80*P81/O80</f>
        <v>16</v>
      </c>
      <c r="J81" s="86">
        <f>J80*P81/O80</f>
        <v>20.8</v>
      </c>
      <c r="K81" s="86">
        <f>K80*P81/O80</f>
        <v>16</v>
      </c>
      <c r="L81" s="86">
        <f>L80*P81/O80</f>
        <v>8.8000000000000007</v>
      </c>
      <c r="M81" s="86">
        <f>M80*P81/O80</f>
        <v>4.8</v>
      </c>
      <c r="N81" s="86">
        <f>N80*P81/O80</f>
        <v>1.6</v>
      </c>
      <c r="O81" s="87">
        <f t="shared" si="13"/>
        <v>83.999999999999986</v>
      </c>
      <c r="P81" s="165">
        <f>O80*80/100</f>
        <v>84</v>
      </c>
    </row>
    <row r="82" spans="1:16">
      <c r="A82" s="225"/>
      <c r="B82" s="230" t="s">
        <v>208</v>
      </c>
      <c r="C82" s="88">
        <f>รายเดือน63!B13</f>
        <v>6</v>
      </c>
      <c r="D82" s="88">
        <f>รายเดือน63!C13</f>
        <v>9</v>
      </c>
      <c r="E82" s="88">
        <f>รายเดือน63!D13</f>
        <v>10</v>
      </c>
      <c r="F82" s="88">
        <f>รายเดือน63!E13</f>
        <v>10</v>
      </c>
      <c r="G82" s="88">
        <f>รายเดือน63!F13</f>
        <v>25</v>
      </c>
      <c r="H82" s="88">
        <f>รายเดือน63!G13</f>
        <v>14</v>
      </c>
      <c r="I82" s="88">
        <f>รายเดือน63!H13</f>
        <v>27</v>
      </c>
      <c r="J82" s="88">
        <f>รายเดือน63!I13</f>
        <v>16</v>
      </c>
      <c r="K82" s="88">
        <f>รายเดือน63!J13</f>
        <v>7</v>
      </c>
      <c r="L82" s="88">
        <f>รายเดือน63!K13</f>
        <v>1</v>
      </c>
      <c r="M82" s="88">
        <f>รายเดือน63!L13</f>
        <v>0</v>
      </c>
      <c r="N82" s="88"/>
      <c r="O82" s="89">
        <f t="shared" si="13"/>
        <v>125</v>
      </c>
    </row>
    <row r="83" spans="1:16">
      <c r="A83" s="235"/>
      <c r="B83" s="231" t="s">
        <v>209</v>
      </c>
      <c r="C83" s="30">
        <f>C82</f>
        <v>6</v>
      </c>
      <c r="D83" s="30">
        <f>C82+D82</f>
        <v>15</v>
      </c>
      <c r="E83" s="30">
        <f>C82+D82+E82</f>
        <v>25</v>
      </c>
      <c r="F83" s="30">
        <f>C82+D82+E82+F82</f>
        <v>35</v>
      </c>
      <c r="G83" s="30">
        <f>C82+D82+E82+F82+G82</f>
        <v>60</v>
      </c>
      <c r="H83" s="30">
        <f>C82+D82+E82+F82+G82+H82</f>
        <v>74</v>
      </c>
      <c r="I83" s="30">
        <f>C82+D82+E82+F82+G82+H82+I82</f>
        <v>101</v>
      </c>
      <c r="J83" s="30">
        <f>C82+D82+E82+F82+G82+H82+I82+J82</f>
        <v>117</v>
      </c>
      <c r="K83" s="30">
        <f>C82+D82+E82+F82+G82+H82+I82+J82+K82</f>
        <v>124</v>
      </c>
      <c r="L83" s="30">
        <f>C82+D82+E82+F82+G82+H82+I82+J82+K82+L82</f>
        <v>125</v>
      </c>
      <c r="M83" s="30">
        <f>C82+D82+E82+F82+G82+H82+I82+J82+K82+L82+M82</f>
        <v>125</v>
      </c>
      <c r="N83" s="30">
        <f>C82+D82+E82+F82+G82+H82+I82+J82+K82+L82+M82+N82</f>
        <v>125</v>
      </c>
      <c r="O83" s="90"/>
    </row>
    <row r="84" spans="1:16">
      <c r="A84" s="232" t="s">
        <v>83</v>
      </c>
      <c r="B84" s="236" t="s">
        <v>72</v>
      </c>
      <c r="C84" s="175" t="s">
        <v>65</v>
      </c>
      <c r="D84" s="175" t="s">
        <v>66</v>
      </c>
      <c r="E84" s="175" t="s">
        <v>47</v>
      </c>
      <c r="F84" s="175" t="s">
        <v>48</v>
      </c>
      <c r="G84" s="175" t="s">
        <v>49</v>
      </c>
      <c r="H84" s="175" t="s">
        <v>50</v>
      </c>
      <c r="I84" s="175" t="s">
        <v>51</v>
      </c>
      <c r="J84" s="175" t="s">
        <v>52</v>
      </c>
      <c r="K84" s="175" t="s">
        <v>53</v>
      </c>
      <c r="L84" s="175" t="s">
        <v>54</v>
      </c>
      <c r="M84" s="175" t="s">
        <v>55</v>
      </c>
      <c r="N84" s="175" t="s">
        <v>56</v>
      </c>
      <c r="O84" s="175" t="s">
        <v>41</v>
      </c>
    </row>
    <row r="85" spans="1:16">
      <c r="A85" s="225"/>
      <c r="B85" s="226">
        <v>2558</v>
      </c>
      <c r="C85" s="240">
        <v>0</v>
      </c>
      <c r="D85" s="240">
        <v>0</v>
      </c>
      <c r="E85" s="240">
        <v>1</v>
      </c>
      <c r="F85" s="240">
        <v>1</v>
      </c>
      <c r="G85" s="240">
        <v>9</v>
      </c>
      <c r="H85" s="240">
        <v>17</v>
      </c>
      <c r="I85" s="240">
        <v>12</v>
      </c>
      <c r="J85" s="240">
        <v>11</v>
      </c>
      <c r="K85" s="240">
        <v>18</v>
      </c>
      <c r="L85" s="240">
        <v>15</v>
      </c>
      <c r="M85" s="240">
        <v>26</v>
      </c>
      <c r="N85" s="240">
        <v>24</v>
      </c>
      <c r="O85" s="84">
        <f t="shared" ref="O85:O92" si="15">SUM(C85:N85)</f>
        <v>134</v>
      </c>
    </row>
    <row r="86" spans="1:16">
      <c r="A86" s="225"/>
      <c r="B86" s="226">
        <v>2559</v>
      </c>
      <c r="C86" s="240">
        <v>12</v>
      </c>
      <c r="D86" s="240">
        <v>14</v>
      </c>
      <c r="E86" s="240">
        <v>12</v>
      </c>
      <c r="F86" s="240">
        <v>6</v>
      </c>
      <c r="G86" s="240">
        <v>1</v>
      </c>
      <c r="H86" s="240">
        <v>1</v>
      </c>
      <c r="I86" s="240">
        <v>13</v>
      </c>
      <c r="J86" s="240">
        <v>13</v>
      </c>
      <c r="K86" s="240">
        <v>9</v>
      </c>
      <c r="L86" s="240">
        <v>5</v>
      </c>
      <c r="M86" s="240">
        <v>1</v>
      </c>
      <c r="N86" s="240">
        <v>1</v>
      </c>
      <c r="O86" s="84">
        <f t="shared" si="15"/>
        <v>88</v>
      </c>
    </row>
    <row r="87" spans="1:16">
      <c r="A87" s="225"/>
      <c r="B87" s="226">
        <v>2560</v>
      </c>
      <c r="C87" s="240">
        <v>0</v>
      </c>
      <c r="D87" s="240">
        <v>0</v>
      </c>
      <c r="E87" s="240">
        <v>1</v>
      </c>
      <c r="F87" s="240">
        <v>1</v>
      </c>
      <c r="G87" s="240">
        <v>7</v>
      </c>
      <c r="H87" s="240">
        <v>13</v>
      </c>
      <c r="I87" s="240">
        <v>7</v>
      </c>
      <c r="J87" s="240">
        <v>3</v>
      </c>
      <c r="K87" s="240">
        <v>4</v>
      </c>
      <c r="L87" s="240">
        <v>3</v>
      </c>
      <c r="M87" s="240">
        <v>1</v>
      </c>
      <c r="N87" s="240">
        <v>0</v>
      </c>
      <c r="O87" s="84">
        <f t="shared" si="15"/>
        <v>40</v>
      </c>
    </row>
    <row r="88" spans="1:16">
      <c r="A88" s="225"/>
      <c r="B88" s="226" t="s">
        <v>152</v>
      </c>
      <c r="C88" s="240">
        <v>1</v>
      </c>
      <c r="D88" s="240">
        <v>0</v>
      </c>
      <c r="E88" s="240">
        <v>0</v>
      </c>
      <c r="F88" s="240">
        <v>0</v>
      </c>
      <c r="G88" s="240">
        <v>3</v>
      </c>
      <c r="H88" s="240">
        <v>24</v>
      </c>
      <c r="I88" s="240">
        <v>21</v>
      </c>
      <c r="J88" s="240">
        <v>12</v>
      </c>
      <c r="K88" s="240">
        <v>17</v>
      </c>
      <c r="L88" s="240">
        <v>9</v>
      </c>
      <c r="M88" s="240">
        <v>3</v>
      </c>
      <c r="N88" s="240">
        <v>2</v>
      </c>
      <c r="O88" s="84">
        <f t="shared" si="15"/>
        <v>92</v>
      </c>
    </row>
    <row r="89" spans="1:16">
      <c r="A89" s="225"/>
      <c r="B89" s="226" t="s">
        <v>154</v>
      </c>
      <c r="C89" s="240">
        <v>13</v>
      </c>
      <c r="D89" s="240">
        <v>9</v>
      </c>
      <c r="E89" s="240">
        <v>7</v>
      </c>
      <c r="F89" s="240">
        <v>12</v>
      </c>
      <c r="G89" s="240">
        <v>28</v>
      </c>
      <c r="H89" s="240">
        <v>41</v>
      </c>
      <c r="I89" s="240">
        <v>48</v>
      </c>
      <c r="J89" s="240">
        <v>36</v>
      </c>
      <c r="K89" s="240">
        <v>21</v>
      </c>
      <c r="L89" s="240">
        <v>23</v>
      </c>
      <c r="M89" s="240">
        <v>9</v>
      </c>
      <c r="N89" s="240">
        <v>1</v>
      </c>
      <c r="O89" s="84">
        <f t="shared" si="15"/>
        <v>248</v>
      </c>
    </row>
    <row r="90" spans="1:16">
      <c r="A90" s="168"/>
      <c r="B90" s="228" t="s">
        <v>207</v>
      </c>
      <c r="C90" s="91">
        <f>MEDIAN(C85:C89)</f>
        <v>1</v>
      </c>
      <c r="D90" s="91">
        <f t="shared" ref="D90:N90" si="16">MEDIAN(D85:D89)</f>
        <v>0</v>
      </c>
      <c r="E90" s="91">
        <f t="shared" si="16"/>
        <v>1</v>
      </c>
      <c r="F90" s="91">
        <f t="shared" si="16"/>
        <v>1</v>
      </c>
      <c r="G90" s="91">
        <f t="shared" si="16"/>
        <v>7</v>
      </c>
      <c r="H90" s="91">
        <f t="shared" si="16"/>
        <v>17</v>
      </c>
      <c r="I90" s="91">
        <f t="shared" si="16"/>
        <v>13</v>
      </c>
      <c r="J90" s="91">
        <f t="shared" si="16"/>
        <v>12</v>
      </c>
      <c r="K90" s="91">
        <f t="shared" si="16"/>
        <v>17</v>
      </c>
      <c r="L90" s="91">
        <f t="shared" si="16"/>
        <v>9</v>
      </c>
      <c r="M90" s="91">
        <f t="shared" si="16"/>
        <v>3</v>
      </c>
      <c r="N90" s="91">
        <f t="shared" si="16"/>
        <v>1</v>
      </c>
      <c r="O90" s="85">
        <f t="shared" si="15"/>
        <v>82</v>
      </c>
    </row>
    <row r="91" spans="1:16">
      <c r="A91" s="225"/>
      <c r="B91" s="229" t="s">
        <v>74</v>
      </c>
      <c r="C91" s="86">
        <f>C90*P91/O90</f>
        <v>0.79999999999999993</v>
      </c>
      <c r="D91" s="86">
        <f>D90*P91/O90</f>
        <v>0</v>
      </c>
      <c r="E91" s="86">
        <f>E90*P91/O90</f>
        <v>0.79999999999999993</v>
      </c>
      <c r="F91" s="86">
        <f>F90*P91/O90</f>
        <v>0.79999999999999993</v>
      </c>
      <c r="G91" s="86">
        <f>G90*P91/O90</f>
        <v>5.5999999999999988</v>
      </c>
      <c r="H91" s="86">
        <f>H90*P91/O90</f>
        <v>13.599999999999998</v>
      </c>
      <c r="I91" s="86">
        <f>I90*P91/O90</f>
        <v>10.399999999999999</v>
      </c>
      <c r="J91" s="86">
        <f>J90*P91/O90</f>
        <v>9.6</v>
      </c>
      <c r="K91" s="86">
        <f>K90*P91/O90</f>
        <v>13.599999999999998</v>
      </c>
      <c r="L91" s="86">
        <f>L90*P91/O90</f>
        <v>7.1999999999999993</v>
      </c>
      <c r="M91" s="86">
        <f>M90*P91/O90</f>
        <v>2.4</v>
      </c>
      <c r="N91" s="86">
        <f>N90*P91/O90</f>
        <v>0.79999999999999993</v>
      </c>
      <c r="O91" s="87">
        <f t="shared" si="15"/>
        <v>65.599999999999994</v>
      </c>
      <c r="P91" s="165">
        <f>O90*80/100</f>
        <v>65.599999999999994</v>
      </c>
    </row>
    <row r="92" spans="1:16">
      <c r="A92" s="225"/>
      <c r="B92" s="230" t="s">
        <v>208</v>
      </c>
      <c r="C92" s="88">
        <f>รายเดือน63!B16</f>
        <v>5</v>
      </c>
      <c r="D92" s="88">
        <f>รายเดือน63!C16</f>
        <v>5</v>
      </c>
      <c r="E92" s="88">
        <f>รายเดือน63!D16</f>
        <v>2</v>
      </c>
      <c r="F92" s="88">
        <f>รายเดือน63!E16</f>
        <v>14</v>
      </c>
      <c r="G92" s="88">
        <f>รายเดือน63!F16</f>
        <v>5</v>
      </c>
      <c r="H92" s="88">
        <f>รายเดือน63!G16</f>
        <v>18</v>
      </c>
      <c r="I92" s="88">
        <f>รายเดือน63!H16</f>
        <v>30</v>
      </c>
      <c r="J92" s="88">
        <f>รายเดือน63!I16</f>
        <v>33</v>
      </c>
      <c r="K92" s="88">
        <f>รายเดือน63!J16</f>
        <v>13</v>
      </c>
      <c r="L92" s="88">
        <f>รายเดือน63!K16</f>
        <v>0</v>
      </c>
      <c r="M92" s="88">
        <f>รายเดือน63!L16</f>
        <v>0</v>
      </c>
      <c r="N92" s="88"/>
      <c r="O92" s="89">
        <f t="shared" si="15"/>
        <v>125</v>
      </c>
    </row>
    <row r="93" spans="1:16">
      <c r="A93" s="235"/>
      <c r="B93" s="231" t="s">
        <v>209</v>
      </c>
      <c r="C93" s="30">
        <f>C92</f>
        <v>5</v>
      </c>
      <c r="D93" s="30">
        <f>C92+D92</f>
        <v>10</v>
      </c>
      <c r="E93" s="30">
        <f>C92+D92+E92</f>
        <v>12</v>
      </c>
      <c r="F93" s="30">
        <f>C92+D92+E92+F92</f>
        <v>26</v>
      </c>
      <c r="G93" s="30">
        <f>C92+D92+E92+F92+G92</f>
        <v>31</v>
      </c>
      <c r="H93" s="30">
        <f>C92+D92+E92+F92+G92+H92</f>
        <v>49</v>
      </c>
      <c r="I93" s="30">
        <f>C92+D92+E92+F92+G92+H92+I92</f>
        <v>79</v>
      </c>
      <c r="J93" s="30">
        <f>C92+D92+E92+F92+G92+H92+I92+J92</f>
        <v>112</v>
      </c>
      <c r="K93" s="30">
        <f>C92+D92+E92+F92+G92+H92+I92+J92+K92</f>
        <v>125</v>
      </c>
      <c r="L93" s="30">
        <f>C92+D92+E92+F92+G92+H92+I92+J92+K92+L92</f>
        <v>125</v>
      </c>
      <c r="M93" s="30">
        <f>C92+D92+E92+F92+G92+H92+I92+J92+K92+L92+M92</f>
        <v>125</v>
      </c>
      <c r="N93" s="30">
        <f>C92+D92+E92+F92+G92+H92+I92+J92+K92+L92+M92+N92</f>
        <v>125</v>
      </c>
      <c r="O93" s="90"/>
    </row>
    <row r="94" spans="1:16">
      <c r="A94" s="232" t="s">
        <v>84</v>
      </c>
      <c r="B94" s="236" t="s">
        <v>72</v>
      </c>
      <c r="C94" s="175" t="s">
        <v>65</v>
      </c>
      <c r="D94" s="175" t="s">
        <v>66</v>
      </c>
      <c r="E94" s="175" t="s">
        <v>47</v>
      </c>
      <c r="F94" s="175" t="s">
        <v>48</v>
      </c>
      <c r="G94" s="175" t="s">
        <v>49</v>
      </c>
      <c r="H94" s="175" t="s">
        <v>50</v>
      </c>
      <c r="I94" s="175" t="s">
        <v>51</v>
      </c>
      <c r="J94" s="175" t="s">
        <v>52</v>
      </c>
      <c r="K94" s="175" t="s">
        <v>53</v>
      </c>
      <c r="L94" s="175" t="s">
        <v>54</v>
      </c>
      <c r="M94" s="175" t="s">
        <v>55</v>
      </c>
      <c r="N94" s="175" t="s">
        <v>56</v>
      </c>
      <c r="O94" s="175" t="s">
        <v>41</v>
      </c>
    </row>
    <row r="95" spans="1:16">
      <c r="A95" s="225"/>
      <c r="B95" s="226">
        <v>2558</v>
      </c>
      <c r="C95" s="227">
        <v>4</v>
      </c>
      <c r="D95" s="227">
        <v>1</v>
      </c>
      <c r="E95" s="227">
        <v>2</v>
      </c>
      <c r="F95" s="227">
        <v>23</v>
      </c>
      <c r="G95" s="227">
        <v>34</v>
      </c>
      <c r="H95" s="227">
        <v>30</v>
      </c>
      <c r="I95" s="227">
        <v>17</v>
      </c>
      <c r="J95" s="227">
        <v>37</v>
      </c>
      <c r="K95" s="227">
        <v>30</v>
      </c>
      <c r="L95" s="227">
        <v>23</v>
      </c>
      <c r="M95" s="227">
        <v>24</v>
      </c>
      <c r="N95" s="227">
        <v>18</v>
      </c>
      <c r="O95" s="84">
        <f t="shared" ref="O95:O102" si="17">SUM(C95:N95)</f>
        <v>243</v>
      </c>
    </row>
    <row r="96" spans="1:16">
      <c r="A96" s="225"/>
      <c r="B96" s="226">
        <v>2559</v>
      </c>
      <c r="C96" s="227">
        <v>16</v>
      </c>
      <c r="D96" s="227">
        <v>8</v>
      </c>
      <c r="E96" s="227">
        <v>8</v>
      </c>
      <c r="F96" s="227">
        <v>4</v>
      </c>
      <c r="G96" s="227">
        <v>5</v>
      </c>
      <c r="H96" s="227">
        <v>5</v>
      </c>
      <c r="I96" s="227">
        <v>3</v>
      </c>
      <c r="J96" s="227">
        <v>11</v>
      </c>
      <c r="K96" s="227">
        <v>12</v>
      </c>
      <c r="L96" s="227">
        <v>7</v>
      </c>
      <c r="M96" s="227">
        <v>1</v>
      </c>
      <c r="N96" s="227">
        <v>2</v>
      </c>
      <c r="O96" s="84">
        <f t="shared" si="17"/>
        <v>82</v>
      </c>
    </row>
    <row r="97" spans="1:16">
      <c r="A97" s="225"/>
      <c r="B97" s="226">
        <v>2560</v>
      </c>
      <c r="C97" s="227">
        <v>0</v>
      </c>
      <c r="D97" s="227">
        <v>0</v>
      </c>
      <c r="E97" s="227">
        <v>3</v>
      </c>
      <c r="F97" s="227">
        <v>0</v>
      </c>
      <c r="G97" s="227">
        <v>1</v>
      </c>
      <c r="H97" s="227">
        <v>24</v>
      </c>
      <c r="I97" s="227">
        <v>11</v>
      </c>
      <c r="J97" s="227">
        <v>22</v>
      </c>
      <c r="K97" s="227">
        <v>12</v>
      </c>
      <c r="L97" s="227">
        <v>1</v>
      </c>
      <c r="M97" s="227">
        <v>0</v>
      </c>
      <c r="N97" s="227">
        <v>1</v>
      </c>
      <c r="O97" s="84">
        <f t="shared" si="17"/>
        <v>75</v>
      </c>
    </row>
    <row r="98" spans="1:16">
      <c r="A98" s="225"/>
      <c r="B98" s="226" t="s">
        <v>152</v>
      </c>
      <c r="C98" s="227">
        <v>1</v>
      </c>
      <c r="D98" s="227">
        <v>0</v>
      </c>
      <c r="E98" s="227">
        <v>1</v>
      </c>
      <c r="F98" s="227">
        <v>2</v>
      </c>
      <c r="G98" s="227">
        <v>22</v>
      </c>
      <c r="H98" s="227">
        <v>60</v>
      </c>
      <c r="I98" s="227">
        <v>51</v>
      </c>
      <c r="J98" s="227">
        <v>33</v>
      </c>
      <c r="K98" s="227">
        <v>25</v>
      </c>
      <c r="L98" s="227">
        <v>2</v>
      </c>
      <c r="M98" s="227">
        <v>5</v>
      </c>
      <c r="N98" s="227">
        <v>9</v>
      </c>
      <c r="O98" s="84">
        <f t="shared" si="17"/>
        <v>211</v>
      </c>
    </row>
    <row r="99" spans="1:16">
      <c r="A99" s="225"/>
      <c r="B99" s="226" t="s">
        <v>154</v>
      </c>
      <c r="C99" s="227">
        <v>4</v>
      </c>
      <c r="D99" s="227">
        <v>10</v>
      </c>
      <c r="E99" s="227">
        <v>9</v>
      </c>
      <c r="F99" s="227">
        <v>8</v>
      </c>
      <c r="G99" s="227">
        <v>36</v>
      </c>
      <c r="H99" s="227">
        <v>77</v>
      </c>
      <c r="I99" s="227">
        <v>50</v>
      </c>
      <c r="J99" s="227">
        <v>32</v>
      </c>
      <c r="K99" s="227">
        <v>65</v>
      </c>
      <c r="L99" s="227">
        <v>35</v>
      </c>
      <c r="M99" s="227">
        <v>17</v>
      </c>
      <c r="N99" s="227">
        <v>11</v>
      </c>
      <c r="O99" s="84">
        <f t="shared" si="17"/>
        <v>354</v>
      </c>
    </row>
    <row r="100" spans="1:16">
      <c r="A100" s="168"/>
      <c r="B100" s="228" t="s">
        <v>207</v>
      </c>
      <c r="C100" s="91">
        <f>MEDIAN(C95:C99)</f>
        <v>4</v>
      </c>
      <c r="D100" s="91">
        <f t="shared" ref="D100:N100" si="18">MEDIAN(D95:D99)</f>
        <v>1</v>
      </c>
      <c r="E100" s="91">
        <f t="shared" si="18"/>
        <v>3</v>
      </c>
      <c r="F100" s="91">
        <f t="shared" si="18"/>
        <v>4</v>
      </c>
      <c r="G100" s="91">
        <f t="shared" si="18"/>
        <v>22</v>
      </c>
      <c r="H100" s="91">
        <f t="shared" si="18"/>
        <v>30</v>
      </c>
      <c r="I100" s="91">
        <f t="shared" si="18"/>
        <v>17</v>
      </c>
      <c r="J100" s="91">
        <f t="shared" si="18"/>
        <v>32</v>
      </c>
      <c r="K100" s="91">
        <f t="shared" si="18"/>
        <v>25</v>
      </c>
      <c r="L100" s="91">
        <f t="shared" si="18"/>
        <v>7</v>
      </c>
      <c r="M100" s="91">
        <f t="shared" si="18"/>
        <v>5</v>
      </c>
      <c r="N100" s="91">
        <f t="shared" si="18"/>
        <v>9</v>
      </c>
      <c r="O100" s="85">
        <f t="shared" si="17"/>
        <v>159</v>
      </c>
    </row>
    <row r="101" spans="1:16">
      <c r="A101" s="225"/>
      <c r="B101" s="229" t="s">
        <v>74</v>
      </c>
      <c r="C101" s="86">
        <f>C100*P101/O100</f>
        <v>3.2</v>
      </c>
      <c r="D101" s="86">
        <f>D100*P101/O100</f>
        <v>0.8</v>
      </c>
      <c r="E101" s="86">
        <f>E100*P101/O100</f>
        <v>2.4000000000000004</v>
      </c>
      <c r="F101" s="86">
        <f>F100*P101/O100</f>
        <v>3.2</v>
      </c>
      <c r="G101" s="86">
        <f>G100*P101/O100</f>
        <v>17.600000000000001</v>
      </c>
      <c r="H101" s="86">
        <f>H100*P101/O100</f>
        <v>24</v>
      </c>
      <c r="I101" s="86">
        <f>I100*P101/O100</f>
        <v>13.600000000000001</v>
      </c>
      <c r="J101" s="86">
        <f>J100*P101/O100</f>
        <v>25.6</v>
      </c>
      <c r="K101" s="86">
        <f>K100*P101/O100</f>
        <v>20</v>
      </c>
      <c r="L101" s="86">
        <f>L100*P101/O100</f>
        <v>5.6</v>
      </c>
      <c r="M101" s="86">
        <f>M100*P101/O100</f>
        <v>4</v>
      </c>
      <c r="N101" s="86">
        <f>N100*P101/O100</f>
        <v>7.1999999999999993</v>
      </c>
      <c r="O101" s="87">
        <f t="shared" si="17"/>
        <v>127.2</v>
      </c>
      <c r="P101" s="165">
        <f>O100*80/100</f>
        <v>127.2</v>
      </c>
    </row>
    <row r="102" spans="1:16">
      <c r="A102" s="225"/>
      <c r="B102" s="230" t="s">
        <v>208</v>
      </c>
      <c r="C102" s="88">
        <f>รายเดือน63!B17</f>
        <v>6</v>
      </c>
      <c r="D102" s="88">
        <f>รายเดือน63!C17</f>
        <v>3</v>
      </c>
      <c r="E102" s="88">
        <f>รายเดือน63!D17</f>
        <v>3</v>
      </c>
      <c r="F102" s="88">
        <f>รายเดือน63!E17</f>
        <v>7</v>
      </c>
      <c r="G102" s="88">
        <f>รายเดือน63!F17</f>
        <v>18</v>
      </c>
      <c r="H102" s="88">
        <f>รายเดือน63!G17</f>
        <v>28</v>
      </c>
      <c r="I102" s="88">
        <f>รายเดือน63!H17</f>
        <v>15</v>
      </c>
      <c r="J102" s="88">
        <f>รายเดือน63!I17</f>
        <v>14</v>
      </c>
      <c r="K102" s="88">
        <f>รายเดือน63!J17</f>
        <v>16</v>
      </c>
      <c r="L102" s="88">
        <f>รายเดือน63!K17</f>
        <v>9</v>
      </c>
      <c r="M102" s="88">
        <f>รายเดือน63!L17</f>
        <v>2</v>
      </c>
      <c r="N102" s="88"/>
      <c r="O102" s="89">
        <f t="shared" si="17"/>
        <v>121</v>
      </c>
    </row>
    <row r="103" spans="1:16">
      <c r="A103" s="235"/>
      <c r="B103" s="231" t="s">
        <v>209</v>
      </c>
      <c r="C103" s="30">
        <f>C102</f>
        <v>6</v>
      </c>
      <c r="D103" s="30">
        <f>C102+D102</f>
        <v>9</v>
      </c>
      <c r="E103" s="30">
        <f>C102+D102+E102</f>
        <v>12</v>
      </c>
      <c r="F103" s="30">
        <f>C102+D102+E102+F102</f>
        <v>19</v>
      </c>
      <c r="G103" s="30">
        <f>C102+D102+E102+F102+G102</f>
        <v>37</v>
      </c>
      <c r="H103" s="30">
        <f>C102+D102+E102+F102+G102+H102</f>
        <v>65</v>
      </c>
      <c r="I103" s="30">
        <f>C102+D102+E102+F102+G102+H102+I102</f>
        <v>80</v>
      </c>
      <c r="J103" s="30">
        <f>C102+D102+E102+F102+G102+H102+I102+J102</f>
        <v>94</v>
      </c>
      <c r="K103" s="30">
        <f>C102+D102+E102+F102+G102+H102+I102+J102+K102</f>
        <v>110</v>
      </c>
      <c r="L103" s="30">
        <f>C102+D102+E102+F102+G102+H102+I102+J102+K102+L102</f>
        <v>119</v>
      </c>
      <c r="M103" s="30">
        <f>C102+D102+E102+F102+G102+H102+I102+J102+K102+L102+M102</f>
        <v>121</v>
      </c>
      <c r="N103" s="30">
        <f>C102+D102+E102+F102+G102+H102+I102+J102+K102+L102+M102+N102</f>
        <v>121</v>
      </c>
      <c r="O103" s="90"/>
    </row>
    <row r="104" spans="1:16">
      <c r="A104" s="232" t="s">
        <v>85</v>
      </c>
      <c r="B104" s="236" t="s">
        <v>72</v>
      </c>
      <c r="C104" s="175" t="s">
        <v>65</v>
      </c>
      <c r="D104" s="175" t="s">
        <v>66</v>
      </c>
      <c r="E104" s="175" t="s">
        <v>47</v>
      </c>
      <c r="F104" s="175" t="s">
        <v>48</v>
      </c>
      <c r="G104" s="175" t="s">
        <v>49</v>
      </c>
      <c r="H104" s="175" t="s">
        <v>50</v>
      </c>
      <c r="I104" s="175" t="s">
        <v>51</v>
      </c>
      <c r="J104" s="175" t="s">
        <v>52</v>
      </c>
      <c r="K104" s="175" t="s">
        <v>53</v>
      </c>
      <c r="L104" s="175" t="s">
        <v>54</v>
      </c>
      <c r="M104" s="175" t="s">
        <v>55</v>
      </c>
      <c r="N104" s="175" t="s">
        <v>56</v>
      </c>
      <c r="O104" s="175" t="s">
        <v>41</v>
      </c>
    </row>
    <row r="105" spans="1:16">
      <c r="A105" s="225"/>
      <c r="B105" s="226">
        <v>2558</v>
      </c>
      <c r="C105" s="227">
        <v>0</v>
      </c>
      <c r="D105" s="227">
        <v>0</v>
      </c>
      <c r="E105" s="227">
        <v>0</v>
      </c>
      <c r="F105" s="227">
        <v>0</v>
      </c>
      <c r="G105" s="227">
        <v>5</v>
      </c>
      <c r="H105" s="227">
        <v>2</v>
      </c>
      <c r="I105" s="227">
        <v>6</v>
      </c>
      <c r="J105" s="227">
        <v>5</v>
      </c>
      <c r="K105" s="227">
        <v>0</v>
      </c>
      <c r="L105" s="227">
        <v>2</v>
      </c>
      <c r="M105" s="227">
        <v>5</v>
      </c>
      <c r="N105" s="227">
        <v>0</v>
      </c>
      <c r="O105" s="84">
        <f t="shared" ref="O105:O112" si="19">SUM(C105:N105)</f>
        <v>25</v>
      </c>
    </row>
    <row r="106" spans="1:16">
      <c r="A106" s="225"/>
      <c r="B106" s="226">
        <v>2559</v>
      </c>
      <c r="C106" s="227">
        <v>1</v>
      </c>
      <c r="D106" s="227">
        <v>6</v>
      </c>
      <c r="E106" s="227">
        <v>5</v>
      </c>
      <c r="F106" s="227">
        <v>3</v>
      </c>
      <c r="G106" s="227">
        <v>2</v>
      </c>
      <c r="H106" s="227">
        <v>5</v>
      </c>
      <c r="I106" s="227">
        <v>8</v>
      </c>
      <c r="J106" s="227">
        <v>13</v>
      </c>
      <c r="K106" s="227">
        <v>5</v>
      </c>
      <c r="L106" s="227">
        <v>0</v>
      </c>
      <c r="M106" s="227">
        <v>0</v>
      </c>
      <c r="N106" s="227">
        <v>0</v>
      </c>
      <c r="O106" s="84">
        <f t="shared" si="19"/>
        <v>48</v>
      </c>
    </row>
    <row r="107" spans="1:16">
      <c r="A107" s="225"/>
      <c r="B107" s="226">
        <v>2560</v>
      </c>
      <c r="C107" s="227">
        <v>2</v>
      </c>
      <c r="D107" s="227">
        <v>0</v>
      </c>
      <c r="E107" s="227">
        <v>0</v>
      </c>
      <c r="F107" s="227">
        <v>1</v>
      </c>
      <c r="G107" s="227">
        <v>3</v>
      </c>
      <c r="H107" s="227">
        <v>16</v>
      </c>
      <c r="I107" s="227">
        <v>4</v>
      </c>
      <c r="J107" s="227">
        <v>6</v>
      </c>
      <c r="K107" s="227">
        <v>3</v>
      </c>
      <c r="L107" s="227">
        <v>1</v>
      </c>
      <c r="M107" s="227">
        <v>2</v>
      </c>
      <c r="N107" s="227">
        <v>0</v>
      </c>
      <c r="O107" s="84">
        <f t="shared" si="19"/>
        <v>38</v>
      </c>
    </row>
    <row r="108" spans="1:16">
      <c r="A108" s="225"/>
      <c r="B108" s="226" t="s">
        <v>152</v>
      </c>
      <c r="C108" s="227">
        <v>1</v>
      </c>
      <c r="D108" s="227">
        <v>1</v>
      </c>
      <c r="E108" s="227">
        <v>1</v>
      </c>
      <c r="F108" s="227">
        <v>8</v>
      </c>
      <c r="G108" s="227">
        <v>19</v>
      </c>
      <c r="H108" s="227">
        <v>17</v>
      </c>
      <c r="I108" s="227">
        <v>6</v>
      </c>
      <c r="J108" s="227">
        <v>4</v>
      </c>
      <c r="K108" s="227">
        <v>1</v>
      </c>
      <c r="L108" s="227">
        <v>2</v>
      </c>
      <c r="M108" s="227">
        <v>1</v>
      </c>
      <c r="N108" s="227">
        <v>0</v>
      </c>
      <c r="O108" s="84">
        <f t="shared" si="19"/>
        <v>61</v>
      </c>
    </row>
    <row r="109" spans="1:16">
      <c r="A109" s="225"/>
      <c r="B109" s="226" t="s">
        <v>154</v>
      </c>
      <c r="C109" s="227">
        <v>0</v>
      </c>
      <c r="D109" s="227">
        <v>2</v>
      </c>
      <c r="E109" s="227">
        <v>1</v>
      </c>
      <c r="F109" s="227">
        <v>0</v>
      </c>
      <c r="G109" s="227">
        <v>11</v>
      </c>
      <c r="H109" s="227">
        <v>46</v>
      </c>
      <c r="I109" s="227">
        <v>70</v>
      </c>
      <c r="J109" s="227">
        <v>32</v>
      </c>
      <c r="K109" s="227">
        <v>13</v>
      </c>
      <c r="L109" s="227">
        <v>12</v>
      </c>
      <c r="M109" s="227">
        <v>2</v>
      </c>
      <c r="N109" s="227">
        <v>1</v>
      </c>
      <c r="O109" s="84">
        <f t="shared" si="19"/>
        <v>190</v>
      </c>
    </row>
    <row r="110" spans="1:16">
      <c r="A110" s="168"/>
      <c r="B110" s="228" t="s">
        <v>207</v>
      </c>
      <c r="C110" s="91">
        <f>MEDIAN(C105:C109)</f>
        <v>1</v>
      </c>
      <c r="D110" s="91">
        <f t="shared" ref="D110:N110" si="20">MEDIAN(D105:D109)</f>
        <v>1</v>
      </c>
      <c r="E110" s="91">
        <f t="shared" si="20"/>
        <v>1</v>
      </c>
      <c r="F110" s="91">
        <f t="shared" si="20"/>
        <v>1</v>
      </c>
      <c r="G110" s="91">
        <f t="shared" si="20"/>
        <v>5</v>
      </c>
      <c r="H110" s="91">
        <f t="shared" si="20"/>
        <v>16</v>
      </c>
      <c r="I110" s="91">
        <f t="shared" si="20"/>
        <v>6</v>
      </c>
      <c r="J110" s="91">
        <f t="shared" si="20"/>
        <v>6</v>
      </c>
      <c r="K110" s="91">
        <f t="shared" si="20"/>
        <v>3</v>
      </c>
      <c r="L110" s="91">
        <f t="shared" si="20"/>
        <v>2</v>
      </c>
      <c r="M110" s="91">
        <f t="shared" si="20"/>
        <v>2</v>
      </c>
      <c r="N110" s="91">
        <f t="shared" si="20"/>
        <v>0</v>
      </c>
      <c r="O110" s="85">
        <f t="shared" si="19"/>
        <v>44</v>
      </c>
    </row>
    <row r="111" spans="1:16">
      <c r="A111" s="225"/>
      <c r="B111" s="229" t="s">
        <v>74</v>
      </c>
      <c r="C111" s="86">
        <f>C110*P111/O110</f>
        <v>0.8</v>
      </c>
      <c r="D111" s="86">
        <f>D110*P111/O110</f>
        <v>0.8</v>
      </c>
      <c r="E111" s="86">
        <f>E110*P111/O110</f>
        <v>0.8</v>
      </c>
      <c r="F111" s="86">
        <f>F110*P111/O110</f>
        <v>0.8</v>
      </c>
      <c r="G111" s="86">
        <f>G110*P111/O110</f>
        <v>4</v>
      </c>
      <c r="H111" s="86">
        <f>H110*P111/O110</f>
        <v>12.8</v>
      </c>
      <c r="I111" s="86">
        <f>I110*P111/O110</f>
        <v>4.8000000000000007</v>
      </c>
      <c r="J111" s="86">
        <f>J110*P111/O110</f>
        <v>4.8000000000000007</v>
      </c>
      <c r="K111" s="86">
        <f>K110*P111/O110</f>
        <v>2.4000000000000004</v>
      </c>
      <c r="L111" s="86">
        <f>L110*P111/O110</f>
        <v>1.6</v>
      </c>
      <c r="M111" s="86">
        <f>M110*P111/O110</f>
        <v>1.6</v>
      </c>
      <c r="N111" s="86">
        <f>N110*P111/O110</f>
        <v>0</v>
      </c>
      <c r="O111" s="87">
        <f t="shared" si="19"/>
        <v>35.200000000000003</v>
      </c>
      <c r="P111" s="165">
        <f>O110*80/100</f>
        <v>35.200000000000003</v>
      </c>
    </row>
    <row r="112" spans="1:16">
      <c r="A112" s="225"/>
      <c r="B112" s="230" t="s">
        <v>208</v>
      </c>
      <c r="C112" s="88">
        <f>รายเดือน63!B20</f>
        <v>1</v>
      </c>
      <c r="D112" s="88">
        <f>รายเดือน63!C20</f>
        <v>7</v>
      </c>
      <c r="E112" s="88">
        <f>รายเดือน63!D20</f>
        <v>2</v>
      </c>
      <c r="F112" s="88">
        <f>รายเดือน63!E20</f>
        <v>1</v>
      </c>
      <c r="G112" s="88">
        <f>รายเดือน63!F20</f>
        <v>1</v>
      </c>
      <c r="H112" s="88">
        <f>รายเดือน63!G20</f>
        <v>8</v>
      </c>
      <c r="I112" s="88">
        <f>รายเดือน63!H20</f>
        <v>17</v>
      </c>
      <c r="J112" s="88">
        <f>รายเดือน63!I20</f>
        <v>28</v>
      </c>
      <c r="K112" s="88">
        <f>รายเดือน63!J20</f>
        <v>13</v>
      </c>
      <c r="L112" s="88">
        <f>รายเดือน63!K20</f>
        <v>1</v>
      </c>
      <c r="M112" s="88">
        <f>รายเดือน63!L20</f>
        <v>1</v>
      </c>
      <c r="N112" s="88"/>
      <c r="O112" s="89">
        <f t="shared" si="19"/>
        <v>80</v>
      </c>
    </row>
    <row r="113" spans="1:16">
      <c r="A113" s="225"/>
      <c r="B113" s="231" t="s">
        <v>209</v>
      </c>
      <c r="C113" s="30">
        <v>0</v>
      </c>
      <c r="D113" s="30">
        <f>C112+D112</f>
        <v>8</v>
      </c>
      <c r="E113" s="30">
        <f>C112+D112+E112</f>
        <v>10</v>
      </c>
      <c r="F113" s="30">
        <f>C112+D112+E112+F112</f>
        <v>11</v>
      </c>
      <c r="G113" s="30">
        <f>C112+D112+E112+F112+G112</f>
        <v>12</v>
      </c>
      <c r="H113" s="30">
        <f>C112+D112+E112+F112+G112+H112</f>
        <v>20</v>
      </c>
      <c r="I113" s="30">
        <f>C112+D112+E112+F112+G112+H112+I112</f>
        <v>37</v>
      </c>
      <c r="J113" s="30">
        <f>C112+D112+E112+F112+G112+H112+I112+J112</f>
        <v>65</v>
      </c>
      <c r="K113" s="30">
        <f>C112+D112+E112+F112+G112+H112+I112+J112+K112</f>
        <v>78</v>
      </c>
      <c r="L113" s="30">
        <f>C112+D112+E112+F112+G112+H112+I112+J112+K112+L112</f>
        <v>79</v>
      </c>
      <c r="M113" s="30">
        <f>C112+D112+E112+F112+G112+H112+I112+J112+K112+L112+M112</f>
        <v>80</v>
      </c>
      <c r="N113" s="30">
        <f>C112+D112+E112+F112+G112+H112+I112+J112+K112+L112+M112+N112</f>
        <v>80</v>
      </c>
      <c r="O113" s="90"/>
    </row>
    <row r="114" spans="1:16">
      <c r="A114" s="232" t="s">
        <v>86</v>
      </c>
      <c r="B114" s="236" t="s">
        <v>72</v>
      </c>
      <c r="C114" s="175" t="s">
        <v>65</v>
      </c>
      <c r="D114" s="175" t="s">
        <v>66</v>
      </c>
      <c r="E114" s="175" t="s">
        <v>47</v>
      </c>
      <c r="F114" s="175" t="s">
        <v>48</v>
      </c>
      <c r="G114" s="175" t="s">
        <v>49</v>
      </c>
      <c r="H114" s="175" t="s">
        <v>50</v>
      </c>
      <c r="I114" s="175" t="s">
        <v>51</v>
      </c>
      <c r="J114" s="175" t="s">
        <v>52</v>
      </c>
      <c r="K114" s="175" t="s">
        <v>53</v>
      </c>
      <c r="L114" s="175" t="s">
        <v>54</v>
      </c>
      <c r="M114" s="175" t="s">
        <v>55</v>
      </c>
      <c r="N114" s="175" t="s">
        <v>56</v>
      </c>
      <c r="O114" s="175" t="s">
        <v>41</v>
      </c>
    </row>
    <row r="115" spans="1:16">
      <c r="A115" s="225"/>
      <c r="B115" s="226">
        <v>2558</v>
      </c>
      <c r="C115" s="227">
        <v>0</v>
      </c>
      <c r="D115" s="227">
        <v>0</v>
      </c>
      <c r="E115" s="227">
        <v>0</v>
      </c>
      <c r="F115" s="227">
        <v>0</v>
      </c>
      <c r="G115" s="227">
        <v>1</v>
      </c>
      <c r="H115" s="227">
        <v>1</v>
      </c>
      <c r="I115" s="227">
        <v>6</v>
      </c>
      <c r="J115" s="227">
        <v>14</v>
      </c>
      <c r="K115" s="227">
        <v>12</v>
      </c>
      <c r="L115" s="227">
        <v>9</v>
      </c>
      <c r="M115" s="227">
        <v>14</v>
      </c>
      <c r="N115" s="227">
        <v>3</v>
      </c>
      <c r="O115" s="84">
        <f t="shared" ref="O115:O122" si="21">SUM(C115:N115)</f>
        <v>60</v>
      </c>
    </row>
    <row r="116" spans="1:16">
      <c r="A116" s="225"/>
      <c r="B116" s="226">
        <v>2559</v>
      </c>
      <c r="C116" s="227">
        <v>2</v>
      </c>
      <c r="D116" s="227">
        <v>1</v>
      </c>
      <c r="E116" s="227">
        <v>5</v>
      </c>
      <c r="F116" s="227">
        <v>2</v>
      </c>
      <c r="G116" s="227">
        <v>0</v>
      </c>
      <c r="H116" s="227">
        <v>0</v>
      </c>
      <c r="I116" s="227">
        <v>2</v>
      </c>
      <c r="J116" s="227">
        <v>6</v>
      </c>
      <c r="K116" s="227">
        <v>7</v>
      </c>
      <c r="L116" s="227">
        <v>11</v>
      </c>
      <c r="M116" s="227">
        <v>5</v>
      </c>
      <c r="N116" s="227">
        <v>1</v>
      </c>
      <c r="O116" s="84">
        <f t="shared" si="21"/>
        <v>42</v>
      </c>
    </row>
    <row r="117" spans="1:16">
      <c r="A117" s="225"/>
      <c r="B117" s="226">
        <v>2560</v>
      </c>
      <c r="C117" s="227">
        <v>0</v>
      </c>
      <c r="D117" s="227">
        <v>0</v>
      </c>
      <c r="E117" s="227">
        <v>0</v>
      </c>
      <c r="F117" s="227">
        <v>1</v>
      </c>
      <c r="G117" s="227">
        <v>6</v>
      </c>
      <c r="H117" s="227">
        <v>7</v>
      </c>
      <c r="I117" s="227">
        <v>6</v>
      </c>
      <c r="J117" s="227">
        <v>6</v>
      </c>
      <c r="K117" s="227">
        <v>1</v>
      </c>
      <c r="L117" s="227">
        <v>1</v>
      </c>
      <c r="M117" s="227">
        <v>0</v>
      </c>
      <c r="N117" s="227">
        <v>0</v>
      </c>
      <c r="O117" s="84">
        <f t="shared" si="21"/>
        <v>28</v>
      </c>
    </row>
    <row r="118" spans="1:16">
      <c r="A118" s="225"/>
      <c r="B118" s="226" t="s">
        <v>152</v>
      </c>
      <c r="C118" s="227">
        <v>0</v>
      </c>
      <c r="D118" s="227">
        <v>0</v>
      </c>
      <c r="E118" s="227">
        <v>0</v>
      </c>
      <c r="F118" s="227">
        <v>0</v>
      </c>
      <c r="G118" s="227">
        <v>1</v>
      </c>
      <c r="H118" s="227">
        <v>6</v>
      </c>
      <c r="I118" s="227">
        <v>4</v>
      </c>
      <c r="J118" s="227">
        <v>9</v>
      </c>
      <c r="K118" s="227">
        <v>9</v>
      </c>
      <c r="L118" s="227">
        <v>1</v>
      </c>
      <c r="M118" s="227">
        <v>2</v>
      </c>
      <c r="N118" s="227">
        <v>0</v>
      </c>
      <c r="O118" s="84">
        <f t="shared" si="21"/>
        <v>32</v>
      </c>
    </row>
    <row r="119" spans="1:16">
      <c r="A119" s="225"/>
      <c r="B119" s="226" t="s">
        <v>154</v>
      </c>
      <c r="C119" s="227">
        <v>1</v>
      </c>
      <c r="D119" s="227">
        <v>3</v>
      </c>
      <c r="E119" s="227">
        <v>1</v>
      </c>
      <c r="F119" s="227">
        <v>2</v>
      </c>
      <c r="G119" s="227">
        <v>4</v>
      </c>
      <c r="H119" s="227">
        <v>19</v>
      </c>
      <c r="I119" s="227">
        <v>19</v>
      </c>
      <c r="J119" s="227">
        <v>24</v>
      </c>
      <c r="K119" s="227">
        <v>16</v>
      </c>
      <c r="L119" s="227">
        <v>2</v>
      </c>
      <c r="M119" s="227">
        <v>7</v>
      </c>
      <c r="N119" s="227">
        <v>2</v>
      </c>
      <c r="O119" s="84">
        <f t="shared" si="21"/>
        <v>100</v>
      </c>
    </row>
    <row r="120" spans="1:16">
      <c r="A120" s="168"/>
      <c r="B120" s="228" t="s">
        <v>207</v>
      </c>
      <c r="C120" s="91">
        <f>MEDIAN(C115:C119)</f>
        <v>0</v>
      </c>
      <c r="D120" s="91">
        <f t="shared" ref="D120:N120" si="22">MEDIAN(D115:D119)</f>
        <v>0</v>
      </c>
      <c r="E120" s="91">
        <f t="shared" si="22"/>
        <v>0</v>
      </c>
      <c r="F120" s="91">
        <f t="shared" si="22"/>
        <v>1</v>
      </c>
      <c r="G120" s="91">
        <f t="shared" si="22"/>
        <v>1</v>
      </c>
      <c r="H120" s="91">
        <f t="shared" si="22"/>
        <v>6</v>
      </c>
      <c r="I120" s="91">
        <f t="shared" si="22"/>
        <v>6</v>
      </c>
      <c r="J120" s="91">
        <f t="shared" si="22"/>
        <v>9</v>
      </c>
      <c r="K120" s="91">
        <f t="shared" si="22"/>
        <v>9</v>
      </c>
      <c r="L120" s="91">
        <f t="shared" si="22"/>
        <v>2</v>
      </c>
      <c r="M120" s="91">
        <f t="shared" si="22"/>
        <v>5</v>
      </c>
      <c r="N120" s="91">
        <f t="shared" si="22"/>
        <v>1</v>
      </c>
      <c r="O120" s="85">
        <f t="shared" si="21"/>
        <v>40</v>
      </c>
    </row>
    <row r="121" spans="1:16">
      <c r="A121" s="225"/>
      <c r="B121" s="229" t="s">
        <v>74</v>
      </c>
      <c r="C121" s="86">
        <f>C120*P121/O120</f>
        <v>0</v>
      </c>
      <c r="D121" s="86">
        <f>D120*P121/O120</f>
        <v>0</v>
      </c>
      <c r="E121" s="86">
        <f>E120*P121/O120</f>
        <v>0</v>
      </c>
      <c r="F121" s="86">
        <f>F120*P121/O120</f>
        <v>0.8</v>
      </c>
      <c r="G121" s="86">
        <f>G120*P121/O120</f>
        <v>0.8</v>
      </c>
      <c r="H121" s="86">
        <f>H120*P121/O120</f>
        <v>4.8</v>
      </c>
      <c r="I121" s="86">
        <f>I120*P121/O120</f>
        <v>4.8</v>
      </c>
      <c r="J121" s="86">
        <f>J120*P121/O120</f>
        <v>7.2</v>
      </c>
      <c r="K121" s="86">
        <f>K120*P121/O120</f>
        <v>7.2</v>
      </c>
      <c r="L121" s="86">
        <f>L120*P121/O120</f>
        <v>1.6</v>
      </c>
      <c r="M121" s="86">
        <f>M120*P121/O120</f>
        <v>4</v>
      </c>
      <c r="N121" s="86">
        <f>N120*P121/O120</f>
        <v>0.8</v>
      </c>
      <c r="O121" s="87">
        <f t="shared" si="21"/>
        <v>32</v>
      </c>
      <c r="P121" s="165">
        <f>O120*80/100</f>
        <v>32</v>
      </c>
    </row>
    <row r="122" spans="1:16">
      <c r="A122" s="225"/>
      <c r="B122" s="230" t="s">
        <v>208</v>
      </c>
      <c r="C122" s="88">
        <f>รายเดือน63!B9</f>
        <v>0</v>
      </c>
      <c r="D122" s="88">
        <f>รายเดือน63!C9</f>
        <v>0</v>
      </c>
      <c r="E122" s="88">
        <f>รายเดือน63!D9</f>
        <v>4</v>
      </c>
      <c r="F122" s="88">
        <f>รายเดือน63!E9</f>
        <v>9</v>
      </c>
      <c r="G122" s="88">
        <f>รายเดือน63!F9</f>
        <v>13</v>
      </c>
      <c r="H122" s="88">
        <f>รายเดือน63!G9</f>
        <v>9</v>
      </c>
      <c r="I122" s="88">
        <f>รายเดือน63!H9</f>
        <v>30</v>
      </c>
      <c r="J122" s="88">
        <f>รายเดือน63!I9</f>
        <v>24</v>
      </c>
      <c r="K122" s="88">
        <f>รายเดือน63!J9</f>
        <v>18</v>
      </c>
      <c r="L122" s="88">
        <f>รายเดือน63!K9</f>
        <v>3</v>
      </c>
      <c r="M122" s="88">
        <f>รายเดือน63!L9</f>
        <v>1</v>
      </c>
      <c r="N122" s="88"/>
      <c r="O122" s="89">
        <f t="shared" si="21"/>
        <v>111</v>
      </c>
    </row>
    <row r="123" spans="1:16">
      <c r="A123" s="235"/>
      <c r="B123" s="231" t="s">
        <v>209</v>
      </c>
      <c r="C123" s="30">
        <f>C122</f>
        <v>0</v>
      </c>
      <c r="D123" s="30">
        <f>C122+D122</f>
        <v>0</v>
      </c>
      <c r="E123" s="30">
        <f>C122+D122+E122</f>
        <v>4</v>
      </c>
      <c r="F123" s="30">
        <f>C122+D122+E122+F122</f>
        <v>13</v>
      </c>
      <c r="G123" s="30">
        <f>C122+D122+E122+F122+G122</f>
        <v>26</v>
      </c>
      <c r="H123" s="30">
        <f>C122+D122+E122+F122+G122+H122</f>
        <v>35</v>
      </c>
      <c r="I123" s="30">
        <f>C122+D122+E122+F122+G122+H122+I122</f>
        <v>65</v>
      </c>
      <c r="J123" s="30">
        <f>C122+D122+E122+F122+G122+H122+I122+J122</f>
        <v>89</v>
      </c>
      <c r="K123" s="30">
        <f>C122+D122+E122+F122+G122+H122+I122+J122+K122</f>
        <v>107</v>
      </c>
      <c r="L123" s="30">
        <f>C122+D122+E122+F122+G122+H122+I122+J122+K122+L122</f>
        <v>110</v>
      </c>
      <c r="M123" s="30">
        <f>C122+D122+E122+F122+G122+H122+I122+J122+K122+L122+M122</f>
        <v>111</v>
      </c>
      <c r="N123" s="30">
        <f>C122+D122+E122+F122+G122+H122+I122+J122+K122+L122+M122+N122</f>
        <v>111</v>
      </c>
      <c r="O123" s="90"/>
    </row>
    <row r="124" spans="1:16">
      <c r="A124" s="232" t="s">
        <v>87</v>
      </c>
      <c r="B124" s="236" t="s">
        <v>72</v>
      </c>
      <c r="C124" s="175" t="s">
        <v>65</v>
      </c>
      <c r="D124" s="175" t="s">
        <v>66</v>
      </c>
      <c r="E124" s="175" t="s">
        <v>47</v>
      </c>
      <c r="F124" s="175" t="s">
        <v>48</v>
      </c>
      <c r="G124" s="175" t="s">
        <v>49</v>
      </c>
      <c r="H124" s="175" t="s">
        <v>50</v>
      </c>
      <c r="I124" s="175" t="s">
        <v>51</v>
      </c>
      <c r="J124" s="175" t="s">
        <v>52</v>
      </c>
      <c r="K124" s="175" t="s">
        <v>53</v>
      </c>
      <c r="L124" s="175" t="s">
        <v>54</v>
      </c>
      <c r="M124" s="175" t="s">
        <v>55</v>
      </c>
      <c r="N124" s="175" t="s">
        <v>56</v>
      </c>
      <c r="O124" s="175" t="s">
        <v>41</v>
      </c>
    </row>
    <row r="125" spans="1:16">
      <c r="A125" s="225"/>
      <c r="B125" s="226">
        <v>2558</v>
      </c>
      <c r="C125" s="227">
        <v>0</v>
      </c>
      <c r="D125" s="227">
        <v>0</v>
      </c>
      <c r="E125" s="227">
        <v>0</v>
      </c>
      <c r="F125" s="227">
        <v>0</v>
      </c>
      <c r="G125" s="227">
        <v>0</v>
      </c>
      <c r="H125" s="227">
        <v>6</v>
      </c>
      <c r="I125" s="227">
        <v>3</v>
      </c>
      <c r="J125" s="227">
        <v>9</v>
      </c>
      <c r="K125" s="227">
        <v>21</v>
      </c>
      <c r="L125" s="227">
        <v>21</v>
      </c>
      <c r="M125" s="227">
        <v>10</v>
      </c>
      <c r="N125" s="227">
        <v>9</v>
      </c>
      <c r="O125" s="84">
        <f t="shared" ref="O125:O132" si="23">SUM(C125:N125)</f>
        <v>79</v>
      </c>
    </row>
    <row r="126" spans="1:16">
      <c r="A126" s="225"/>
      <c r="B126" s="226">
        <v>2559</v>
      </c>
      <c r="C126" s="227">
        <v>1</v>
      </c>
      <c r="D126" s="227">
        <v>2</v>
      </c>
      <c r="E126" s="227">
        <v>0</v>
      </c>
      <c r="F126" s="227">
        <v>1</v>
      </c>
      <c r="G126" s="227">
        <v>0</v>
      </c>
      <c r="H126" s="227">
        <v>4</v>
      </c>
      <c r="I126" s="227">
        <v>5</v>
      </c>
      <c r="J126" s="227">
        <v>6</v>
      </c>
      <c r="K126" s="227">
        <v>4</v>
      </c>
      <c r="L126" s="227">
        <v>2</v>
      </c>
      <c r="M126" s="227">
        <v>1</v>
      </c>
      <c r="N126" s="227">
        <v>0</v>
      </c>
      <c r="O126" s="84">
        <f t="shared" si="23"/>
        <v>26</v>
      </c>
    </row>
    <row r="127" spans="1:16">
      <c r="A127" s="225"/>
      <c r="B127" s="226">
        <v>2560</v>
      </c>
      <c r="C127" s="227">
        <v>0</v>
      </c>
      <c r="D127" s="227">
        <v>0</v>
      </c>
      <c r="E127" s="227">
        <v>0</v>
      </c>
      <c r="F127" s="227">
        <v>0</v>
      </c>
      <c r="G127" s="227">
        <v>2</v>
      </c>
      <c r="H127" s="227">
        <v>4</v>
      </c>
      <c r="I127" s="227">
        <v>6</v>
      </c>
      <c r="J127" s="227">
        <v>4</v>
      </c>
      <c r="K127" s="227">
        <v>4</v>
      </c>
      <c r="L127" s="227">
        <v>2</v>
      </c>
      <c r="M127" s="227">
        <v>0</v>
      </c>
      <c r="N127" s="227">
        <v>0</v>
      </c>
      <c r="O127" s="84">
        <f t="shared" si="23"/>
        <v>22</v>
      </c>
    </row>
    <row r="128" spans="1:16">
      <c r="A128" s="225"/>
      <c r="B128" s="226" t="s">
        <v>152</v>
      </c>
      <c r="C128" s="227">
        <v>0</v>
      </c>
      <c r="D128" s="227">
        <v>2</v>
      </c>
      <c r="E128" s="227">
        <v>0</v>
      </c>
      <c r="F128" s="227">
        <v>6</v>
      </c>
      <c r="G128" s="227">
        <v>24</v>
      </c>
      <c r="H128" s="227">
        <v>40</v>
      </c>
      <c r="I128" s="227">
        <v>20</v>
      </c>
      <c r="J128" s="227">
        <v>8</v>
      </c>
      <c r="K128" s="227">
        <v>1</v>
      </c>
      <c r="L128" s="227">
        <v>1</v>
      </c>
      <c r="M128" s="227">
        <v>2</v>
      </c>
      <c r="N128" s="227">
        <v>3</v>
      </c>
      <c r="O128" s="84">
        <f t="shared" si="23"/>
        <v>107</v>
      </c>
    </row>
    <row r="129" spans="1:16">
      <c r="A129" s="225"/>
      <c r="B129" s="226" t="s">
        <v>154</v>
      </c>
      <c r="C129" s="227">
        <v>3</v>
      </c>
      <c r="D129" s="227">
        <v>2</v>
      </c>
      <c r="E129" s="227">
        <v>2</v>
      </c>
      <c r="F129" s="227">
        <v>7</v>
      </c>
      <c r="G129" s="227">
        <v>31</v>
      </c>
      <c r="H129" s="227">
        <v>87</v>
      </c>
      <c r="I129" s="227">
        <v>84</v>
      </c>
      <c r="J129" s="227">
        <v>41</v>
      </c>
      <c r="K129" s="227">
        <v>11</v>
      </c>
      <c r="L129" s="227">
        <v>18</v>
      </c>
      <c r="M129" s="227">
        <v>2</v>
      </c>
      <c r="N129" s="227">
        <v>0</v>
      </c>
      <c r="O129" s="84">
        <f t="shared" si="23"/>
        <v>288</v>
      </c>
    </row>
    <row r="130" spans="1:16">
      <c r="A130" s="168"/>
      <c r="B130" s="228" t="s">
        <v>207</v>
      </c>
      <c r="C130" s="91">
        <f>MEDIAN(C125:C129)</f>
        <v>0</v>
      </c>
      <c r="D130" s="91">
        <f t="shared" ref="D130:N130" si="24">MEDIAN(D125:D129)</f>
        <v>2</v>
      </c>
      <c r="E130" s="91">
        <f t="shared" si="24"/>
        <v>0</v>
      </c>
      <c r="F130" s="91">
        <f t="shared" si="24"/>
        <v>1</v>
      </c>
      <c r="G130" s="91">
        <f t="shared" si="24"/>
        <v>2</v>
      </c>
      <c r="H130" s="91">
        <f t="shared" si="24"/>
        <v>6</v>
      </c>
      <c r="I130" s="91">
        <f t="shared" si="24"/>
        <v>6</v>
      </c>
      <c r="J130" s="91">
        <f t="shared" si="24"/>
        <v>8</v>
      </c>
      <c r="K130" s="91">
        <f t="shared" si="24"/>
        <v>4</v>
      </c>
      <c r="L130" s="91">
        <f t="shared" si="24"/>
        <v>2</v>
      </c>
      <c r="M130" s="91">
        <f t="shared" si="24"/>
        <v>2</v>
      </c>
      <c r="N130" s="91">
        <f t="shared" si="24"/>
        <v>0</v>
      </c>
      <c r="O130" s="85">
        <f t="shared" si="23"/>
        <v>33</v>
      </c>
    </row>
    <row r="131" spans="1:16">
      <c r="A131" s="225"/>
      <c r="B131" s="229" t="s">
        <v>74</v>
      </c>
      <c r="C131" s="86">
        <f>C130*P131/O130</f>
        <v>0</v>
      </c>
      <c r="D131" s="86">
        <f>D130*P131/O130</f>
        <v>1.5999999999999999</v>
      </c>
      <c r="E131" s="86">
        <f>E130*P131/O130</f>
        <v>0</v>
      </c>
      <c r="F131" s="86">
        <f>F130*P131/O130</f>
        <v>0.79999999999999993</v>
      </c>
      <c r="G131" s="86">
        <f>G130*P131/O130</f>
        <v>1.5999999999999999</v>
      </c>
      <c r="H131" s="86">
        <f>H130*P131/O130</f>
        <v>4.7999999999999989</v>
      </c>
      <c r="I131" s="86">
        <f>I130*P131/O130</f>
        <v>4.7999999999999989</v>
      </c>
      <c r="J131" s="86">
        <f>J130*P131/O130</f>
        <v>6.3999999999999995</v>
      </c>
      <c r="K131" s="86">
        <f>K130*P131/O130</f>
        <v>3.1999999999999997</v>
      </c>
      <c r="L131" s="86">
        <f>L130*P131/O130</f>
        <v>1.5999999999999999</v>
      </c>
      <c r="M131" s="86">
        <f>M130*P131/O130</f>
        <v>1.5999999999999999</v>
      </c>
      <c r="N131" s="86">
        <f>N130*P131/O130</f>
        <v>0</v>
      </c>
      <c r="O131" s="87">
        <f t="shared" si="23"/>
        <v>26.4</v>
      </c>
      <c r="P131" s="165">
        <f>O130*80/100</f>
        <v>26.4</v>
      </c>
    </row>
    <row r="132" spans="1:16">
      <c r="A132" s="225"/>
      <c r="B132" s="230" t="s">
        <v>208</v>
      </c>
      <c r="C132" s="88">
        <f>รายเดือน63!B15</f>
        <v>1</v>
      </c>
      <c r="D132" s="88">
        <f>รายเดือน63!C15</f>
        <v>1</v>
      </c>
      <c r="E132" s="88">
        <f>รายเดือน63!D15</f>
        <v>4</v>
      </c>
      <c r="F132" s="88">
        <f>รายเดือน63!E15</f>
        <v>3</v>
      </c>
      <c r="G132" s="88">
        <f>รายเดือน63!F15</f>
        <v>6</v>
      </c>
      <c r="H132" s="88">
        <f>รายเดือน63!G15</f>
        <v>7</v>
      </c>
      <c r="I132" s="88">
        <f>รายเดือน63!H15</f>
        <v>16</v>
      </c>
      <c r="J132" s="88">
        <f>รายเดือน63!I15</f>
        <v>9</v>
      </c>
      <c r="K132" s="88">
        <f>รายเดือน63!J15</f>
        <v>3</v>
      </c>
      <c r="L132" s="88">
        <f>รายเดือน63!K15</f>
        <v>3</v>
      </c>
      <c r="M132" s="88">
        <f>รายเดือน63!L15</f>
        <v>0</v>
      </c>
      <c r="N132" s="88"/>
      <c r="O132" s="87">
        <f t="shared" si="23"/>
        <v>53</v>
      </c>
    </row>
    <row r="133" spans="1:16">
      <c r="A133" s="235"/>
      <c r="B133" s="231" t="s">
        <v>209</v>
      </c>
      <c r="C133" s="30">
        <f>C132</f>
        <v>1</v>
      </c>
      <c r="D133" s="30">
        <f>C132+D132</f>
        <v>2</v>
      </c>
      <c r="E133" s="30">
        <f>C132+D132+E132</f>
        <v>6</v>
      </c>
      <c r="F133" s="30">
        <f>C132+D132+E132+F132</f>
        <v>9</v>
      </c>
      <c r="G133" s="30">
        <f>C132+D132+E132+F132+G132</f>
        <v>15</v>
      </c>
      <c r="H133" s="30">
        <f>C132+D132+E132+F132+G132+H132</f>
        <v>22</v>
      </c>
      <c r="I133" s="30">
        <f>C132+D132+E132+F132+G132+H132+I132</f>
        <v>38</v>
      </c>
      <c r="J133" s="30">
        <f>C132+D132+E132+F132+G132+H132+I132+J132</f>
        <v>47</v>
      </c>
      <c r="K133" s="30">
        <f>C132+D132+E132+F132+G132+H132+I132+J132+K132</f>
        <v>50</v>
      </c>
      <c r="L133" s="30">
        <f>C132+D132+E132+F132+G132+H132+I132+J132+K132+L132</f>
        <v>53</v>
      </c>
      <c r="M133" s="30">
        <f>C132+D132+E132+F132+G132+H132+I132+J132+K132+L132+M132</f>
        <v>53</v>
      </c>
      <c r="N133" s="30">
        <f>C132+D132+E132+F132+G132+H132+I132+J132+K132+L132+M132+N132</f>
        <v>53</v>
      </c>
      <c r="O133" s="90"/>
    </row>
    <row r="134" spans="1:16">
      <c r="A134" s="232" t="s">
        <v>88</v>
      </c>
      <c r="B134" s="236" t="s">
        <v>72</v>
      </c>
      <c r="C134" s="175" t="s">
        <v>65</v>
      </c>
      <c r="D134" s="175" t="s">
        <v>66</v>
      </c>
      <c r="E134" s="175" t="s">
        <v>47</v>
      </c>
      <c r="F134" s="175" t="s">
        <v>48</v>
      </c>
      <c r="G134" s="175" t="s">
        <v>49</v>
      </c>
      <c r="H134" s="175" t="s">
        <v>50</v>
      </c>
      <c r="I134" s="175" t="s">
        <v>51</v>
      </c>
      <c r="J134" s="175" t="s">
        <v>52</v>
      </c>
      <c r="K134" s="175" t="s">
        <v>53</v>
      </c>
      <c r="L134" s="175" t="s">
        <v>54</v>
      </c>
      <c r="M134" s="175" t="s">
        <v>55</v>
      </c>
      <c r="N134" s="175" t="s">
        <v>56</v>
      </c>
      <c r="O134" s="175" t="s">
        <v>41</v>
      </c>
    </row>
    <row r="135" spans="1:16">
      <c r="A135" s="225"/>
      <c r="B135" s="226">
        <v>2558</v>
      </c>
      <c r="C135" s="241">
        <v>0</v>
      </c>
      <c r="D135" s="241">
        <v>0</v>
      </c>
      <c r="E135" s="241">
        <v>0</v>
      </c>
      <c r="F135" s="241">
        <v>1</v>
      </c>
      <c r="G135" s="241">
        <v>4</v>
      </c>
      <c r="H135" s="241">
        <v>6</v>
      </c>
      <c r="I135" s="241">
        <v>17</v>
      </c>
      <c r="J135" s="241">
        <v>7</v>
      </c>
      <c r="K135" s="241">
        <v>3</v>
      </c>
      <c r="L135" s="241">
        <v>2</v>
      </c>
      <c r="M135" s="241">
        <v>1</v>
      </c>
      <c r="N135" s="241">
        <v>0</v>
      </c>
      <c r="O135" s="84">
        <f t="shared" ref="O135:O142" si="25">SUM(C135:N135)</f>
        <v>41</v>
      </c>
    </row>
    <row r="136" spans="1:16">
      <c r="A136" s="225"/>
      <c r="B136" s="226">
        <v>2559</v>
      </c>
      <c r="C136" s="241">
        <v>0</v>
      </c>
      <c r="D136" s="241">
        <v>0</v>
      </c>
      <c r="E136" s="241">
        <v>1</v>
      </c>
      <c r="F136" s="241">
        <v>0</v>
      </c>
      <c r="G136" s="241">
        <v>0</v>
      </c>
      <c r="H136" s="241">
        <v>1</v>
      </c>
      <c r="I136" s="241">
        <v>3</v>
      </c>
      <c r="J136" s="241">
        <v>2</v>
      </c>
      <c r="K136" s="241">
        <v>0</v>
      </c>
      <c r="L136" s="241">
        <v>0</v>
      </c>
      <c r="M136" s="241">
        <v>1</v>
      </c>
      <c r="N136" s="241">
        <v>0</v>
      </c>
      <c r="O136" s="84">
        <f t="shared" si="25"/>
        <v>8</v>
      </c>
    </row>
    <row r="137" spans="1:16">
      <c r="A137" s="225"/>
      <c r="B137" s="226">
        <v>2560</v>
      </c>
      <c r="C137" s="241">
        <v>0</v>
      </c>
      <c r="D137" s="241">
        <v>0</v>
      </c>
      <c r="E137" s="241">
        <v>0</v>
      </c>
      <c r="F137" s="241">
        <v>0</v>
      </c>
      <c r="G137" s="241">
        <v>0</v>
      </c>
      <c r="H137" s="241">
        <v>2</v>
      </c>
      <c r="I137" s="241">
        <v>2</v>
      </c>
      <c r="J137" s="241">
        <v>0</v>
      </c>
      <c r="K137" s="241">
        <v>0</v>
      </c>
      <c r="L137" s="241">
        <v>0</v>
      </c>
      <c r="M137" s="241">
        <v>0</v>
      </c>
      <c r="N137" s="241">
        <v>0</v>
      </c>
      <c r="O137" s="84">
        <f t="shared" si="25"/>
        <v>4</v>
      </c>
    </row>
    <row r="138" spans="1:16">
      <c r="A138" s="225"/>
      <c r="B138" s="226" t="s">
        <v>152</v>
      </c>
      <c r="C138" s="241">
        <v>0</v>
      </c>
      <c r="D138" s="241">
        <v>0</v>
      </c>
      <c r="E138" s="241">
        <v>0</v>
      </c>
      <c r="F138" s="241">
        <v>0</v>
      </c>
      <c r="G138" s="241">
        <v>0</v>
      </c>
      <c r="H138" s="241">
        <v>6</v>
      </c>
      <c r="I138" s="241">
        <v>2</v>
      </c>
      <c r="J138" s="241">
        <v>4</v>
      </c>
      <c r="K138" s="241">
        <v>1</v>
      </c>
      <c r="L138" s="241">
        <v>0</v>
      </c>
      <c r="M138" s="241">
        <v>0</v>
      </c>
      <c r="N138" s="241">
        <v>1</v>
      </c>
      <c r="O138" s="84">
        <f t="shared" si="25"/>
        <v>14</v>
      </c>
    </row>
    <row r="139" spans="1:16">
      <c r="A139" s="225"/>
      <c r="B139" s="226" t="s">
        <v>154</v>
      </c>
      <c r="C139" s="241">
        <v>0</v>
      </c>
      <c r="D139" s="241">
        <v>0</v>
      </c>
      <c r="E139" s="241">
        <v>0</v>
      </c>
      <c r="F139" s="241">
        <v>2</v>
      </c>
      <c r="G139" s="241">
        <v>6</v>
      </c>
      <c r="H139" s="241">
        <v>8</v>
      </c>
      <c r="I139" s="241">
        <v>6</v>
      </c>
      <c r="J139" s="241">
        <v>1</v>
      </c>
      <c r="K139" s="241">
        <v>4</v>
      </c>
      <c r="L139" s="241">
        <v>2</v>
      </c>
      <c r="M139" s="241">
        <v>0</v>
      </c>
      <c r="N139" s="241">
        <v>0</v>
      </c>
      <c r="O139" s="84">
        <f t="shared" si="25"/>
        <v>29</v>
      </c>
    </row>
    <row r="140" spans="1:16">
      <c r="A140" s="168"/>
      <c r="B140" s="228" t="s">
        <v>211</v>
      </c>
      <c r="C140" s="91">
        <f>MEDIAN(C135:C139)</f>
        <v>0</v>
      </c>
      <c r="D140" s="91">
        <f t="shared" ref="D140:N140" si="26">MEDIAN(D135:D139)</f>
        <v>0</v>
      </c>
      <c r="E140" s="91">
        <f t="shared" si="26"/>
        <v>0</v>
      </c>
      <c r="F140" s="91">
        <f t="shared" si="26"/>
        <v>0</v>
      </c>
      <c r="G140" s="91">
        <f t="shared" si="26"/>
        <v>0</v>
      </c>
      <c r="H140" s="91">
        <f t="shared" si="26"/>
        <v>6</v>
      </c>
      <c r="I140" s="91">
        <f t="shared" si="26"/>
        <v>3</v>
      </c>
      <c r="J140" s="91">
        <f t="shared" si="26"/>
        <v>2</v>
      </c>
      <c r="K140" s="91">
        <f t="shared" si="26"/>
        <v>1</v>
      </c>
      <c r="L140" s="91">
        <f t="shared" si="26"/>
        <v>0</v>
      </c>
      <c r="M140" s="91">
        <f t="shared" si="26"/>
        <v>0</v>
      </c>
      <c r="N140" s="91">
        <f t="shared" si="26"/>
        <v>0</v>
      </c>
      <c r="O140" s="85">
        <f t="shared" si="25"/>
        <v>12</v>
      </c>
    </row>
    <row r="141" spans="1:16">
      <c r="A141" s="225"/>
      <c r="B141" s="229" t="s">
        <v>74</v>
      </c>
      <c r="C141" s="86">
        <f>C140*P141/O140</f>
        <v>0</v>
      </c>
      <c r="D141" s="86">
        <f>D140*P141/O140</f>
        <v>0</v>
      </c>
      <c r="E141" s="86">
        <f>E140*P141/O140</f>
        <v>0</v>
      </c>
      <c r="F141" s="86">
        <f>F140*P141/O140</f>
        <v>0</v>
      </c>
      <c r="G141" s="86">
        <f>G140*P141/O140</f>
        <v>0</v>
      </c>
      <c r="H141" s="86">
        <f>H140*P141/O140</f>
        <v>4.8</v>
      </c>
      <c r="I141" s="86">
        <f>I140*P141/O140</f>
        <v>2.4</v>
      </c>
      <c r="J141" s="86">
        <v>2</v>
      </c>
      <c r="K141" s="86">
        <f>K140*P141/O140</f>
        <v>0.79999999999999993</v>
      </c>
      <c r="L141" s="86">
        <f>L140*P141/O140</f>
        <v>0</v>
      </c>
      <c r="M141" s="86">
        <f>M140*P141/O140</f>
        <v>0</v>
      </c>
      <c r="N141" s="86">
        <f>N140*P141/O140</f>
        <v>0</v>
      </c>
      <c r="O141" s="87">
        <f t="shared" si="25"/>
        <v>10</v>
      </c>
      <c r="P141" s="165">
        <f>O140*80/100</f>
        <v>9.6</v>
      </c>
    </row>
    <row r="142" spans="1:16">
      <c r="A142" s="225"/>
      <c r="B142" s="230" t="s">
        <v>208</v>
      </c>
      <c r="C142" s="88">
        <f>รายเดือน63!B18</f>
        <v>0</v>
      </c>
      <c r="D142" s="88">
        <f>รายเดือน63!C18</f>
        <v>0</v>
      </c>
      <c r="E142" s="88">
        <f>รายเดือน63!D18</f>
        <v>1</v>
      </c>
      <c r="F142" s="88">
        <f>รายเดือน63!E18</f>
        <v>0</v>
      </c>
      <c r="G142" s="88">
        <f>รายเดือน63!F18</f>
        <v>0</v>
      </c>
      <c r="H142" s="88">
        <f>รายเดือน63!G18</f>
        <v>2</v>
      </c>
      <c r="I142" s="88">
        <f>รายเดือน63!H18</f>
        <v>6</v>
      </c>
      <c r="J142" s="88">
        <f>รายเดือน63!I18</f>
        <v>2</v>
      </c>
      <c r="K142" s="88">
        <f>รายเดือน63!J18</f>
        <v>2</v>
      </c>
      <c r="L142" s="88">
        <f>รายเดือน63!K18</f>
        <v>1</v>
      </c>
      <c r="M142" s="88">
        <f>รายเดือน63!L18</f>
        <v>1</v>
      </c>
      <c r="N142" s="88"/>
      <c r="O142" s="89">
        <f t="shared" si="25"/>
        <v>15</v>
      </c>
    </row>
    <row r="143" spans="1:16">
      <c r="A143" s="235"/>
      <c r="B143" s="231" t="s">
        <v>209</v>
      </c>
      <c r="C143" s="30">
        <f>C142</f>
        <v>0</v>
      </c>
      <c r="D143" s="30">
        <f>C142+D142</f>
        <v>0</v>
      </c>
      <c r="E143" s="30">
        <f>C142+D142+E142</f>
        <v>1</v>
      </c>
      <c r="F143" s="30">
        <f>C142+D142+E142+F142</f>
        <v>1</v>
      </c>
      <c r="G143" s="30">
        <f>C142+D142+E142+F142+G142</f>
        <v>1</v>
      </c>
      <c r="H143" s="30">
        <f>C142+D142+E142+F142+G142+H142</f>
        <v>3</v>
      </c>
      <c r="I143" s="30">
        <f>C142+D142+E142+F142+G142+H142+I142</f>
        <v>9</v>
      </c>
      <c r="J143" s="30">
        <f>C142+D142+E142+F142+G142+H142+I142+J142</f>
        <v>11</v>
      </c>
      <c r="K143" s="30">
        <f>C142+D142+E142+F142+G142+H142+I142+J142+K142</f>
        <v>13</v>
      </c>
      <c r="L143" s="30">
        <f>C142+D142+E142+F142+G142+H142+I142+J142+K142+L142</f>
        <v>14</v>
      </c>
      <c r="M143" s="30">
        <f>C142+D142+E142+F142+G142+H142+I142+J142+K142+L142+M142</f>
        <v>15</v>
      </c>
      <c r="N143" s="30">
        <f>C142+D142+E142+F142+G142+H142+I142+J142+K142+L142+M142+N142</f>
        <v>15</v>
      </c>
      <c r="O143" s="90"/>
    </row>
    <row r="144" spans="1:16">
      <c r="A144" s="232" t="s">
        <v>89</v>
      </c>
      <c r="B144" s="236" t="s">
        <v>72</v>
      </c>
      <c r="C144" s="175" t="s">
        <v>65</v>
      </c>
      <c r="D144" s="175" t="s">
        <v>66</v>
      </c>
      <c r="E144" s="175" t="s">
        <v>47</v>
      </c>
      <c r="F144" s="175" t="s">
        <v>48</v>
      </c>
      <c r="G144" s="175" t="s">
        <v>49</v>
      </c>
      <c r="H144" s="175" t="s">
        <v>50</v>
      </c>
      <c r="I144" s="175" t="s">
        <v>51</v>
      </c>
      <c r="J144" s="175" t="s">
        <v>52</v>
      </c>
      <c r="K144" s="175" t="s">
        <v>53</v>
      </c>
      <c r="L144" s="175" t="s">
        <v>54</v>
      </c>
      <c r="M144" s="175" t="s">
        <v>55</v>
      </c>
      <c r="N144" s="175" t="s">
        <v>56</v>
      </c>
      <c r="O144" s="175" t="s">
        <v>41</v>
      </c>
    </row>
    <row r="145" spans="1:16">
      <c r="A145" s="225"/>
      <c r="B145" s="226">
        <v>2558</v>
      </c>
      <c r="C145" s="241">
        <v>0</v>
      </c>
      <c r="D145" s="241">
        <v>0</v>
      </c>
      <c r="E145" s="241">
        <v>3</v>
      </c>
      <c r="F145" s="241">
        <v>5</v>
      </c>
      <c r="G145" s="241">
        <v>6</v>
      </c>
      <c r="H145" s="241">
        <v>8</v>
      </c>
      <c r="I145" s="241">
        <v>8</v>
      </c>
      <c r="J145" s="241">
        <v>8</v>
      </c>
      <c r="K145" s="241">
        <v>4</v>
      </c>
      <c r="L145" s="241">
        <v>5</v>
      </c>
      <c r="M145" s="241">
        <v>7</v>
      </c>
      <c r="N145" s="241">
        <v>0</v>
      </c>
      <c r="O145" s="84">
        <f t="shared" ref="O145:O152" si="27">SUM(C145:N145)</f>
        <v>54</v>
      </c>
    </row>
    <row r="146" spans="1:16">
      <c r="A146" s="225"/>
      <c r="B146" s="226">
        <v>2559</v>
      </c>
      <c r="C146" s="241">
        <v>0</v>
      </c>
      <c r="D146" s="241">
        <v>1</v>
      </c>
      <c r="E146" s="241">
        <v>1</v>
      </c>
      <c r="F146" s="241">
        <v>0</v>
      </c>
      <c r="G146" s="241">
        <v>0</v>
      </c>
      <c r="H146" s="241">
        <v>3</v>
      </c>
      <c r="I146" s="241">
        <v>5</v>
      </c>
      <c r="J146" s="241">
        <v>15</v>
      </c>
      <c r="K146" s="241">
        <v>5</v>
      </c>
      <c r="L146" s="241">
        <v>3</v>
      </c>
      <c r="M146" s="241">
        <v>2</v>
      </c>
      <c r="N146" s="241">
        <v>1</v>
      </c>
      <c r="O146" s="84">
        <f t="shared" si="27"/>
        <v>36</v>
      </c>
    </row>
    <row r="147" spans="1:16">
      <c r="A147" s="225"/>
      <c r="B147" s="226">
        <v>2560</v>
      </c>
      <c r="C147" s="241">
        <v>2</v>
      </c>
      <c r="D147" s="241">
        <v>0</v>
      </c>
      <c r="E147" s="241">
        <v>1</v>
      </c>
      <c r="F147" s="241">
        <v>0</v>
      </c>
      <c r="G147" s="241">
        <v>0</v>
      </c>
      <c r="H147" s="241">
        <v>4</v>
      </c>
      <c r="I147" s="241">
        <v>5</v>
      </c>
      <c r="J147" s="241">
        <v>11</v>
      </c>
      <c r="K147" s="241">
        <v>2</v>
      </c>
      <c r="L147" s="241">
        <v>0</v>
      </c>
      <c r="M147" s="241">
        <v>0</v>
      </c>
      <c r="N147" s="241">
        <v>0</v>
      </c>
      <c r="O147" s="84">
        <f t="shared" si="27"/>
        <v>25</v>
      </c>
    </row>
    <row r="148" spans="1:16">
      <c r="A148" s="225"/>
      <c r="B148" s="226" t="s">
        <v>152</v>
      </c>
      <c r="C148" s="241">
        <v>0</v>
      </c>
      <c r="D148" s="241">
        <v>0</v>
      </c>
      <c r="E148" s="241">
        <v>1</v>
      </c>
      <c r="F148" s="241">
        <v>0</v>
      </c>
      <c r="G148" s="241">
        <v>0</v>
      </c>
      <c r="H148" s="241">
        <v>4</v>
      </c>
      <c r="I148" s="241">
        <v>8</v>
      </c>
      <c r="J148" s="241">
        <v>8</v>
      </c>
      <c r="K148" s="241">
        <v>5</v>
      </c>
      <c r="L148" s="241">
        <v>1</v>
      </c>
      <c r="M148" s="241">
        <v>0</v>
      </c>
      <c r="N148" s="241">
        <v>0</v>
      </c>
      <c r="O148" s="84">
        <f t="shared" si="27"/>
        <v>27</v>
      </c>
    </row>
    <row r="149" spans="1:16">
      <c r="A149" s="225"/>
      <c r="B149" s="226" t="s">
        <v>154</v>
      </c>
      <c r="C149" s="241">
        <v>0</v>
      </c>
      <c r="D149" s="241">
        <v>2</v>
      </c>
      <c r="E149" s="241">
        <v>3</v>
      </c>
      <c r="F149" s="241">
        <v>5</v>
      </c>
      <c r="G149" s="241">
        <v>9</v>
      </c>
      <c r="H149" s="241">
        <v>9</v>
      </c>
      <c r="I149" s="241">
        <v>12</v>
      </c>
      <c r="J149" s="241">
        <v>13</v>
      </c>
      <c r="K149" s="241">
        <v>12</v>
      </c>
      <c r="L149" s="241">
        <v>4</v>
      </c>
      <c r="M149" s="241">
        <v>5</v>
      </c>
      <c r="N149" s="241">
        <v>0</v>
      </c>
      <c r="O149" s="84">
        <f t="shared" si="27"/>
        <v>74</v>
      </c>
    </row>
    <row r="150" spans="1:16">
      <c r="A150" s="168"/>
      <c r="B150" s="228" t="s">
        <v>207</v>
      </c>
      <c r="C150" s="91">
        <f>MEDIAN(C145:C149)</f>
        <v>0</v>
      </c>
      <c r="D150" s="91">
        <f t="shared" ref="D150:N150" si="28">MEDIAN(D145:D149)</f>
        <v>0</v>
      </c>
      <c r="E150" s="91">
        <f t="shared" si="28"/>
        <v>1</v>
      </c>
      <c r="F150" s="91">
        <f t="shared" si="28"/>
        <v>0</v>
      </c>
      <c r="G150" s="91">
        <f t="shared" si="28"/>
        <v>0</v>
      </c>
      <c r="H150" s="91">
        <f t="shared" si="28"/>
        <v>4</v>
      </c>
      <c r="I150" s="91">
        <f t="shared" si="28"/>
        <v>8</v>
      </c>
      <c r="J150" s="91">
        <f t="shared" si="28"/>
        <v>11</v>
      </c>
      <c r="K150" s="91">
        <f t="shared" si="28"/>
        <v>5</v>
      </c>
      <c r="L150" s="91">
        <f t="shared" si="28"/>
        <v>3</v>
      </c>
      <c r="M150" s="91">
        <f t="shared" si="28"/>
        <v>2</v>
      </c>
      <c r="N150" s="91">
        <f t="shared" si="28"/>
        <v>0</v>
      </c>
      <c r="O150" s="85">
        <f t="shared" si="27"/>
        <v>34</v>
      </c>
    </row>
    <row r="151" spans="1:16">
      <c r="A151" s="225"/>
      <c r="B151" s="229" t="s">
        <v>74</v>
      </c>
      <c r="C151" s="86">
        <f>C150*P151/O150</f>
        <v>0</v>
      </c>
      <c r="D151" s="86">
        <f>D150*P151/O150</f>
        <v>0</v>
      </c>
      <c r="E151" s="86">
        <f>E150*P151/O150</f>
        <v>0.79999999999999993</v>
      </c>
      <c r="F151" s="86">
        <f>F150*P151/O150</f>
        <v>0</v>
      </c>
      <c r="G151" s="86">
        <f>G150*P151/O150</f>
        <v>0</v>
      </c>
      <c r="H151" s="86">
        <f>H150*P151/O150</f>
        <v>3.1999999999999997</v>
      </c>
      <c r="I151" s="86">
        <f>I150*P151/O150</f>
        <v>6.3999999999999995</v>
      </c>
      <c r="J151" s="86">
        <f>J150*P151/O150</f>
        <v>8.7999999999999989</v>
      </c>
      <c r="K151" s="86">
        <f>K150*P151/O150</f>
        <v>4</v>
      </c>
      <c r="L151" s="86">
        <f>L150*P151/O150</f>
        <v>2.4</v>
      </c>
      <c r="M151" s="86">
        <f>M150*P151/O150</f>
        <v>1.5999999999999999</v>
      </c>
      <c r="N151" s="86">
        <f>N150*P151/O150</f>
        <v>0</v>
      </c>
      <c r="O151" s="87">
        <f t="shared" si="27"/>
        <v>27.199999999999996</v>
      </c>
      <c r="P151" s="165">
        <f>O150*80/100</f>
        <v>27.2</v>
      </c>
    </row>
    <row r="152" spans="1:16">
      <c r="A152" s="225"/>
      <c r="B152" s="230" t="s">
        <v>208</v>
      </c>
      <c r="C152" s="88">
        <f>รายเดือน63!B14</f>
        <v>0</v>
      </c>
      <c r="D152" s="88">
        <f>รายเดือน63!C14</f>
        <v>0</v>
      </c>
      <c r="E152" s="88">
        <f>รายเดือน63!D14</f>
        <v>3</v>
      </c>
      <c r="F152" s="88">
        <f>รายเดือน63!E14</f>
        <v>6</v>
      </c>
      <c r="G152" s="88">
        <f>รายเดือน63!F14</f>
        <v>16</v>
      </c>
      <c r="H152" s="88">
        <f>รายเดือน63!G14</f>
        <v>16</v>
      </c>
      <c r="I152" s="88">
        <f>รายเดือน63!H14</f>
        <v>25</v>
      </c>
      <c r="J152" s="88">
        <f>รายเดือน63!I14</f>
        <v>19</v>
      </c>
      <c r="K152" s="88">
        <f>รายเดือน63!J14</f>
        <v>3</v>
      </c>
      <c r="L152" s="88">
        <f>รายเดือน63!K14</f>
        <v>2</v>
      </c>
      <c r="M152" s="88">
        <f>รายเดือน63!L14</f>
        <v>1</v>
      </c>
      <c r="N152" s="88"/>
      <c r="O152" s="89">
        <f t="shared" si="27"/>
        <v>91</v>
      </c>
    </row>
    <row r="153" spans="1:16">
      <c r="A153" s="235"/>
      <c r="B153" s="231" t="s">
        <v>209</v>
      </c>
      <c r="C153" s="30">
        <f>C152</f>
        <v>0</v>
      </c>
      <c r="D153" s="30">
        <f>C152+D152</f>
        <v>0</v>
      </c>
      <c r="E153" s="30">
        <f>C152+D152+E152</f>
        <v>3</v>
      </c>
      <c r="F153" s="30">
        <f>C152+D152+E152+F152</f>
        <v>9</v>
      </c>
      <c r="G153" s="30">
        <f>C152+D152+E152+F152+G152</f>
        <v>25</v>
      </c>
      <c r="H153" s="30">
        <f>C152+D152+E152+F152+G152+H152</f>
        <v>41</v>
      </c>
      <c r="I153" s="30">
        <f>C152+D152+E152+F152+G152+H152+I152</f>
        <v>66</v>
      </c>
      <c r="J153" s="30">
        <f>C152+D152+E152+F152+G152+H152+I152+J152</f>
        <v>85</v>
      </c>
      <c r="K153" s="30">
        <f>C152+D152+E152+F152+G152+H152+I152+J152+K152</f>
        <v>88</v>
      </c>
      <c r="L153" s="30">
        <f>C152+D152+E152+F152+G152+H152+I152+J152+K152+L152</f>
        <v>90</v>
      </c>
      <c r="M153" s="30">
        <f>C152+D152+E152+F152+G152+H152+I152+J152+K152+L152+M152</f>
        <v>91</v>
      </c>
      <c r="N153" s="30">
        <f>C152+D152+E152+F152+G152+H152+I152+J152+K152+L152+M152+N152</f>
        <v>91</v>
      </c>
      <c r="O153" s="90"/>
    </row>
    <row r="154" spans="1:16">
      <c r="A154" s="232" t="s">
        <v>90</v>
      </c>
      <c r="B154" s="236" t="s">
        <v>72</v>
      </c>
      <c r="C154" s="175" t="s">
        <v>65</v>
      </c>
      <c r="D154" s="175" t="s">
        <v>66</v>
      </c>
      <c r="E154" s="175" t="s">
        <v>47</v>
      </c>
      <c r="F154" s="175" t="s">
        <v>48</v>
      </c>
      <c r="G154" s="175" t="s">
        <v>49</v>
      </c>
      <c r="H154" s="175" t="s">
        <v>50</v>
      </c>
      <c r="I154" s="175" t="s">
        <v>51</v>
      </c>
      <c r="J154" s="175" t="s">
        <v>52</v>
      </c>
      <c r="K154" s="175" t="s">
        <v>53</v>
      </c>
      <c r="L154" s="175" t="s">
        <v>54</v>
      </c>
      <c r="M154" s="175" t="s">
        <v>55</v>
      </c>
      <c r="N154" s="175" t="s">
        <v>56</v>
      </c>
      <c r="O154" s="175" t="s">
        <v>41</v>
      </c>
    </row>
    <row r="155" spans="1:16">
      <c r="A155" s="225"/>
      <c r="B155" s="226">
        <v>2558</v>
      </c>
      <c r="C155" s="241">
        <v>0</v>
      </c>
      <c r="D155" s="241">
        <v>0</v>
      </c>
      <c r="E155" s="241">
        <v>0</v>
      </c>
      <c r="F155" s="241">
        <v>0</v>
      </c>
      <c r="G155" s="241">
        <v>5</v>
      </c>
      <c r="H155" s="241">
        <v>11</v>
      </c>
      <c r="I155" s="241">
        <v>1</v>
      </c>
      <c r="J155" s="241">
        <v>5</v>
      </c>
      <c r="K155" s="241">
        <v>12</v>
      </c>
      <c r="L155" s="241">
        <v>1</v>
      </c>
      <c r="M155" s="241">
        <v>3</v>
      </c>
      <c r="N155" s="241">
        <v>0</v>
      </c>
      <c r="O155" s="84">
        <f t="shared" ref="O155:O162" si="29">SUM(C155:N155)</f>
        <v>38</v>
      </c>
    </row>
    <row r="156" spans="1:16">
      <c r="A156" s="225"/>
      <c r="B156" s="226">
        <v>2559</v>
      </c>
      <c r="C156" s="241">
        <v>8</v>
      </c>
      <c r="D156" s="241">
        <v>2</v>
      </c>
      <c r="E156" s="241">
        <v>1</v>
      </c>
      <c r="F156" s="241">
        <v>0</v>
      </c>
      <c r="G156" s="241">
        <v>0</v>
      </c>
      <c r="H156" s="241">
        <v>0</v>
      </c>
      <c r="I156" s="241">
        <v>3</v>
      </c>
      <c r="J156" s="241">
        <v>4</v>
      </c>
      <c r="K156" s="241">
        <v>7</v>
      </c>
      <c r="L156" s="241">
        <v>7</v>
      </c>
      <c r="M156" s="241">
        <v>0</v>
      </c>
      <c r="N156" s="241">
        <v>10</v>
      </c>
      <c r="O156" s="84">
        <f t="shared" si="29"/>
        <v>42</v>
      </c>
    </row>
    <row r="157" spans="1:16">
      <c r="A157" s="225"/>
      <c r="B157" s="226">
        <v>2560</v>
      </c>
      <c r="C157" s="241">
        <v>0</v>
      </c>
      <c r="D157" s="241">
        <v>0</v>
      </c>
      <c r="E157" s="241">
        <v>0</v>
      </c>
      <c r="F157" s="241">
        <v>1</v>
      </c>
      <c r="G157" s="241">
        <v>2</v>
      </c>
      <c r="H157" s="241">
        <v>2</v>
      </c>
      <c r="I157" s="241">
        <v>0</v>
      </c>
      <c r="J157" s="241">
        <v>0</v>
      </c>
      <c r="K157" s="241">
        <v>1</v>
      </c>
      <c r="L157" s="241">
        <v>1</v>
      </c>
      <c r="M157" s="241">
        <v>0</v>
      </c>
      <c r="N157" s="241">
        <v>0</v>
      </c>
      <c r="O157" s="84">
        <f t="shared" si="29"/>
        <v>7</v>
      </c>
    </row>
    <row r="158" spans="1:16">
      <c r="A158" s="225"/>
      <c r="B158" s="226" t="s">
        <v>152</v>
      </c>
      <c r="C158" s="241">
        <v>0</v>
      </c>
      <c r="D158" s="241">
        <v>0</v>
      </c>
      <c r="E158" s="241">
        <v>0</v>
      </c>
      <c r="F158" s="241">
        <v>0</v>
      </c>
      <c r="G158" s="241">
        <v>0</v>
      </c>
      <c r="H158" s="241">
        <v>0</v>
      </c>
      <c r="I158" s="241">
        <v>1</v>
      </c>
      <c r="J158" s="241">
        <v>1</v>
      </c>
      <c r="K158" s="241">
        <v>0</v>
      </c>
      <c r="L158" s="241">
        <v>0</v>
      </c>
      <c r="M158" s="241">
        <v>1</v>
      </c>
      <c r="N158" s="241">
        <v>0</v>
      </c>
      <c r="O158" s="84">
        <f t="shared" si="29"/>
        <v>3</v>
      </c>
    </row>
    <row r="159" spans="1:16">
      <c r="A159" s="225"/>
      <c r="B159" s="226" t="s">
        <v>154</v>
      </c>
      <c r="C159" s="241">
        <v>0</v>
      </c>
      <c r="D159" s="241">
        <v>0</v>
      </c>
      <c r="E159" s="241">
        <v>1</v>
      </c>
      <c r="F159" s="241">
        <v>0</v>
      </c>
      <c r="G159" s="241">
        <v>3</v>
      </c>
      <c r="H159" s="241">
        <v>3</v>
      </c>
      <c r="I159" s="241">
        <v>3</v>
      </c>
      <c r="J159" s="241">
        <v>5</v>
      </c>
      <c r="K159" s="241">
        <v>3</v>
      </c>
      <c r="L159" s="241">
        <v>4</v>
      </c>
      <c r="M159" s="241">
        <v>1</v>
      </c>
      <c r="N159" s="241">
        <v>0</v>
      </c>
      <c r="O159" s="84">
        <f t="shared" si="29"/>
        <v>23</v>
      </c>
    </row>
    <row r="160" spans="1:16">
      <c r="A160" s="168"/>
      <c r="B160" s="228" t="s">
        <v>207</v>
      </c>
      <c r="C160" s="91">
        <f>MEDIAN(C155:C159)</f>
        <v>0</v>
      </c>
      <c r="D160" s="91">
        <f t="shared" ref="D160:N160" si="30">MEDIAN(D155:D159)</f>
        <v>0</v>
      </c>
      <c r="E160" s="91">
        <f t="shared" si="30"/>
        <v>0</v>
      </c>
      <c r="F160" s="91">
        <f t="shared" si="30"/>
        <v>0</v>
      </c>
      <c r="G160" s="91">
        <f t="shared" si="30"/>
        <v>2</v>
      </c>
      <c r="H160" s="91">
        <f t="shared" si="30"/>
        <v>2</v>
      </c>
      <c r="I160" s="91">
        <f t="shared" si="30"/>
        <v>1</v>
      </c>
      <c r="J160" s="91">
        <f t="shared" si="30"/>
        <v>4</v>
      </c>
      <c r="K160" s="91">
        <f t="shared" si="30"/>
        <v>3</v>
      </c>
      <c r="L160" s="91">
        <f t="shared" si="30"/>
        <v>1</v>
      </c>
      <c r="M160" s="91">
        <f t="shared" si="30"/>
        <v>1</v>
      </c>
      <c r="N160" s="91">
        <f t="shared" si="30"/>
        <v>0</v>
      </c>
      <c r="O160" s="85">
        <f t="shared" si="29"/>
        <v>14</v>
      </c>
    </row>
    <row r="161" spans="1:16">
      <c r="A161" s="225"/>
      <c r="B161" s="229" t="s">
        <v>74</v>
      </c>
      <c r="C161" s="86">
        <f>C160*P161/O160</f>
        <v>0</v>
      </c>
      <c r="D161" s="86">
        <f>D160*P161/O160</f>
        <v>0</v>
      </c>
      <c r="E161" s="86">
        <f>E160*P161/O160</f>
        <v>0</v>
      </c>
      <c r="F161" s="86">
        <f>F160*P161/O160</f>
        <v>0</v>
      </c>
      <c r="G161" s="86">
        <f>G160*P161/O160</f>
        <v>1.5999999999999999</v>
      </c>
      <c r="H161" s="86">
        <f>H160*P161/O160</f>
        <v>1.5999999999999999</v>
      </c>
      <c r="I161" s="86">
        <f>I160*P161/O160</f>
        <v>0.79999999999999993</v>
      </c>
      <c r="J161" s="86">
        <f>J160*P161/O160</f>
        <v>3.1999999999999997</v>
      </c>
      <c r="K161" s="86">
        <f>K160*P161/O160</f>
        <v>2.3999999999999995</v>
      </c>
      <c r="L161" s="86">
        <f>L160*P161/O160</f>
        <v>0.79999999999999993</v>
      </c>
      <c r="M161" s="86">
        <f>M160*P161/O160</f>
        <v>0.79999999999999993</v>
      </c>
      <c r="N161" s="86">
        <f>N160*P161/O160</f>
        <v>0</v>
      </c>
      <c r="O161" s="87">
        <f t="shared" si="29"/>
        <v>11.2</v>
      </c>
      <c r="P161" s="165">
        <f>O160*80/100</f>
        <v>11.2</v>
      </c>
    </row>
    <row r="162" spans="1:16">
      <c r="A162" s="225"/>
      <c r="B162" s="230" t="s">
        <v>208</v>
      </c>
      <c r="C162" s="88">
        <f>รายเดือน63!B21</f>
        <v>1</v>
      </c>
      <c r="D162" s="88">
        <f>รายเดือน63!C21</f>
        <v>1</v>
      </c>
      <c r="E162" s="88">
        <f>รายเดือน63!D21</f>
        <v>0</v>
      </c>
      <c r="F162" s="88">
        <f>รายเดือน63!E21</f>
        <v>4</v>
      </c>
      <c r="G162" s="88">
        <f>รายเดือน63!F21</f>
        <v>5</v>
      </c>
      <c r="H162" s="88">
        <f>รายเดือน63!G21</f>
        <v>0</v>
      </c>
      <c r="I162" s="88">
        <f>รายเดือน63!H21</f>
        <v>0</v>
      </c>
      <c r="J162" s="88">
        <f>รายเดือน63!I21</f>
        <v>1</v>
      </c>
      <c r="K162" s="88">
        <f>รายเดือน63!J21</f>
        <v>1</v>
      </c>
      <c r="L162" s="88">
        <f>รายเดือน63!K21</f>
        <v>0</v>
      </c>
      <c r="M162" s="88">
        <f>รายเดือน63!L21</f>
        <v>0</v>
      </c>
      <c r="N162" s="88"/>
      <c r="O162" s="89">
        <f t="shared" si="29"/>
        <v>13</v>
      </c>
    </row>
    <row r="163" spans="1:16">
      <c r="A163" s="235"/>
      <c r="B163" s="231" t="s">
        <v>209</v>
      </c>
      <c r="C163" s="30">
        <f>C162</f>
        <v>1</v>
      </c>
      <c r="D163" s="30">
        <f>C162+D162</f>
        <v>2</v>
      </c>
      <c r="E163" s="30">
        <f>C162+D162+E162</f>
        <v>2</v>
      </c>
      <c r="F163" s="30">
        <f>C162+D162+E162+F162</f>
        <v>6</v>
      </c>
      <c r="G163" s="30">
        <f>C162+D162+E162+F162+G162</f>
        <v>11</v>
      </c>
      <c r="H163" s="30">
        <f>C162+D162+E162+F162+G162+H162</f>
        <v>11</v>
      </c>
      <c r="I163" s="30">
        <f>C162+D162+E162+F162+G162+H162+I162</f>
        <v>11</v>
      </c>
      <c r="J163" s="30">
        <f>C162+D162+E162+F162+G162+H162+I162+J162</f>
        <v>12</v>
      </c>
      <c r="K163" s="30">
        <f>C162+D162+E162+F162+G162+H162+I162+J162+K162</f>
        <v>13</v>
      </c>
      <c r="L163" s="30">
        <f>C162+D162+E162+F162+G162+H162+I162+J162+K162+L162</f>
        <v>13</v>
      </c>
      <c r="M163" s="30">
        <f>C162+D162+E162+F162+G162+H162+I162+J162+K162+L162+M162</f>
        <v>13</v>
      </c>
      <c r="N163" s="30">
        <f>C162+D162+E162+F162+G162+H162+I162+J162+K162+L162+M162+N162</f>
        <v>13</v>
      </c>
      <c r="O163" s="90"/>
    </row>
    <row r="164" spans="1:16">
      <c r="A164" s="232" t="s">
        <v>91</v>
      </c>
      <c r="B164" s="236" t="s">
        <v>72</v>
      </c>
      <c r="C164" s="175" t="s">
        <v>65</v>
      </c>
      <c r="D164" s="175" t="s">
        <v>66</v>
      </c>
      <c r="E164" s="175" t="s">
        <v>47</v>
      </c>
      <c r="F164" s="175" t="s">
        <v>48</v>
      </c>
      <c r="G164" s="175" t="s">
        <v>49</v>
      </c>
      <c r="H164" s="175" t="s">
        <v>50</v>
      </c>
      <c r="I164" s="175" t="s">
        <v>51</v>
      </c>
      <c r="J164" s="175" t="s">
        <v>52</v>
      </c>
      <c r="K164" s="175" t="s">
        <v>53</v>
      </c>
      <c r="L164" s="175" t="s">
        <v>54</v>
      </c>
      <c r="M164" s="175" t="s">
        <v>55</v>
      </c>
      <c r="N164" s="175" t="s">
        <v>56</v>
      </c>
      <c r="O164" s="175" t="s">
        <v>41</v>
      </c>
    </row>
    <row r="165" spans="1:16">
      <c r="A165" s="225"/>
      <c r="B165" s="226">
        <v>2558</v>
      </c>
      <c r="C165" s="241">
        <v>1</v>
      </c>
      <c r="D165" s="241">
        <v>0</v>
      </c>
      <c r="E165" s="241">
        <v>0</v>
      </c>
      <c r="F165" s="241">
        <v>4</v>
      </c>
      <c r="G165" s="241">
        <v>0</v>
      </c>
      <c r="H165" s="241">
        <v>9</v>
      </c>
      <c r="I165" s="241">
        <v>7</v>
      </c>
      <c r="J165" s="241">
        <v>16</v>
      </c>
      <c r="K165" s="241">
        <v>2</v>
      </c>
      <c r="L165" s="241">
        <v>6</v>
      </c>
      <c r="M165" s="241">
        <v>9</v>
      </c>
      <c r="N165" s="241">
        <v>5</v>
      </c>
      <c r="O165" s="84">
        <f t="shared" ref="O165:O172" si="31">SUM(C165:N165)</f>
        <v>59</v>
      </c>
    </row>
    <row r="166" spans="1:16">
      <c r="A166" s="225"/>
      <c r="B166" s="226">
        <v>2559</v>
      </c>
      <c r="C166" s="241">
        <v>3</v>
      </c>
      <c r="D166" s="241">
        <v>1</v>
      </c>
      <c r="E166" s="241">
        <v>3</v>
      </c>
      <c r="F166" s="241">
        <v>0</v>
      </c>
      <c r="G166" s="241">
        <v>0</v>
      </c>
      <c r="H166" s="241">
        <v>1</v>
      </c>
      <c r="I166" s="241">
        <v>0</v>
      </c>
      <c r="J166" s="241">
        <v>2</v>
      </c>
      <c r="K166" s="241">
        <v>4</v>
      </c>
      <c r="L166" s="241">
        <v>0</v>
      </c>
      <c r="M166" s="241">
        <v>0</v>
      </c>
      <c r="N166" s="241">
        <v>0</v>
      </c>
      <c r="O166" s="84">
        <f t="shared" si="31"/>
        <v>14</v>
      </c>
    </row>
    <row r="167" spans="1:16">
      <c r="A167" s="225"/>
      <c r="B167" s="226">
        <v>2560</v>
      </c>
      <c r="C167" s="241">
        <v>0</v>
      </c>
      <c r="D167" s="241">
        <v>0</v>
      </c>
      <c r="E167" s="241">
        <v>2</v>
      </c>
      <c r="F167" s="241">
        <v>5</v>
      </c>
      <c r="G167" s="241">
        <v>1</v>
      </c>
      <c r="H167" s="241">
        <v>2</v>
      </c>
      <c r="I167" s="241">
        <v>4</v>
      </c>
      <c r="J167" s="241">
        <v>4</v>
      </c>
      <c r="K167" s="241">
        <v>0</v>
      </c>
      <c r="L167" s="241">
        <v>0</v>
      </c>
      <c r="M167" s="241">
        <v>0</v>
      </c>
      <c r="N167" s="241">
        <v>0</v>
      </c>
      <c r="O167" s="84">
        <f t="shared" si="31"/>
        <v>18</v>
      </c>
    </row>
    <row r="168" spans="1:16">
      <c r="A168" s="225"/>
      <c r="B168" s="226" t="s">
        <v>152</v>
      </c>
      <c r="C168" s="241">
        <v>0</v>
      </c>
      <c r="D168" s="241">
        <v>0</v>
      </c>
      <c r="E168" s="241">
        <v>0</v>
      </c>
      <c r="F168" s="241">
        <v>1</v>
      </c>
      <c r="G168" s="241">
        <v>0</v>
      </c>
      <c r="H168" s="241">
        <v>2</v>
      </c>
      <c r="I168" s="241">
        <v>0</v>
      </c>
      <c r="J168" s="241">
        <v>9</v>
      </c>
      <c r="K168" s="241">
        <v>0</v>
      </c>
      <c r="L168" s="241">
        <v>0</v>
      </c>
      <c r="M168" s="241">
        <v>9</v>
      </c>
      <c r="N168" s="241">
        <v>0</v>
      </c>
      <c r="O168" s="84">
        <f t="shared" si="31"/>
        <v>21</v>
      </c>
    </row>
    <row r="169" spans="1:16">
      <c r="A169" s="225"/>
      <c r="B169" s="226" t="s">
        <v>154</v>
      </c>
      <c r="C169" s="241">
        <v>0</v>
      </c>
      <c r="D169" s="241">
        <v>0</v>
      </c>
      <c r="E169" s="241">
        <v>1</v>
      </c>
      <c r="F169" s="241">
        <v>1</v>
      </c>
      <c r="G169" s="241">
        <v>1</v>
      </c>
      <c r="H169" s="241">
        <v>8</v>
      </c>
      <c r="I169" s="241">
        <v>15</v>
      </c>
      <c r="J169" s="241">
        <v>7</v>
      </c>
      <c r="K169" s="241">
        <v>4</v>
      </c>
      <c r="L169" s="241">
        <v>3</v>
      </c>
      <c r="M169" s="241">
        <v>2</v>
      </c>
      <c r="N169" s="241">
        <v>1</v>
      </c>
      <c r="O169" s="84">
        <f t="shared" si="31"/>
        <v>43</v>
      </c>
    </row>
    <row r="170" spans="1:16">
      <c r="A170" s="168"/>
      <c r="B170" s="228" t="s">
        <v>207</v>
      </c>
      <c r="C170" s="91">
        <f>MEDIAN(C165:C169)</f>
        <v>0</v>
      </c>
      <c r="D170" s="91">
        <f t="shared" ref="D170:N170" si="32">MEDIAN(D165:D169)</f>
        <v>0</v>
      </c>
      <c r="E170" s="91">
        <f t="shared" si="32"/>
        <v>1</v>
      </c>
      <c r="F170" s="91">
        <f t="shared" si="32"/>
        <v>1</v>
      </c>
      <c r="G170" s="91">
        <f t="shared" si="32"/>
        <v>0</v>
      </c>
      <c r="H170" s="91">
        <f t="shared" si="32"/>
        <v>2</v>
      </c>
      <c r="I170" s="91">
        <f t="shared" si="32"/>
        <v>4</v>
      </c>
      <c r="J170" s="91">
        <f t="shared" si="32"/>
        <v>7</v>
      </c>
      <c r="K170" s="91">
        <f t="shared" si="32"/>
        <v>2</v>
      </c>
      <c r="L170" s="91">
        <f t="shared" si="32"/>
        <v>0</v>
      </c>
      <c r="M170" s="91">
        <f t="shared" si="32"/>
        <v>2</v>
      </c>
      <c r="N170" s="91">
        <f t="shared" si="32"/>
        <v>0</v>
      </c>
      <c r="O170" s="85">
        <f t="shared" si="31"/>
        <v>19</v>
      </c>
    </row>
    <row r="171" spans="1:16">
      <c r="A171" s="225"/>
      <c r="B171" s="229" t="s">
        <v>74</v>
      </c>
      <c r="C171" s="86">
        <f>C170*P171/O170</f>
        <v>0</v>
      </c>
      <c r="D171" s="86">
        <f>D170*P171/O170</f>
        <v>0</v>
      </c>
      <c r="E171" s="86">
        <f>E170*P171/O170</f>
        <v>0.79999999999999993</v>
      </c>
      <c r="F171" s="86">
        <f>F170*P171/O170</f>
        <v>0.79999999999999993</v>
      </c>
      <c r="G171" s="86">
        <f>G170*P171/O170</f>
        <v>0</v>
      </c>
      <c r="H171" s="86">
        <f>H170*P171/O170</f>
        <v>1.5999999999999999</v>
      </c>
      <c r="I171" s="86">
        <f>I170*P171/O170</f>
        <v>3.1999999999999997</v>
      </c>
      <c r="J171" s="86">
        <f>J170*P171/O170</f>
        <v>5.6</v>
      </c>
      <c r="K171" s="86">
        <f>K170*P171/O170</f>
        <v>1.5999999999999999</v>
      </c>
      <c r="L171" s="86">
        <f>L170*P171/O170</f>
        <v>0</v>
      </c>
      <c r="M171" s="86">
        <f>M170*P171/O170</f>
        <v>1.5999999999999999</v>
      </c>
      <c r="N171" s="86">
        <f>N170*P171/O170</f>
        <v>0</v>
      </c>
      <c r="O171" s="87">
        <f t="shared" si="31"/>
        <v>15.2</v>
      </c>
      <c r="P171" s="165">
        <f>O170*80/100</f>
        <v>15.2</v>
      </c>
    </row>
    <row r="172" spans="1:16">
      <c r="A172" s="225"/>
      <c r="B172" s="230" t="s">
        <v>208</v>
      </c>
      <c r="C172" s="88">
        <f>รายเดือน63!B19</f>
        <v>2</v>
      </c>
      <c r="D172" s="88">
        <f>รายเดือน63!C19</f>
        <v>0</v>
      </c>
      <c r="E172" s="88">
        <f>รายเดือน63!D19</f>
        <v>2</v>
      </c>
      <c r="F172" s="88">
        <f>รายเดือน63!E19</f>
        <v>0</v>
      </c>
      <c r="G172" s="88">
        <f>รายเดือน63!F19</f>
        <v>6</v>
      </c>
      <c r="H172" s="88">
        <f>รายเดือน63!G19</f>
        <v>7</v>
      </c>
      <c r="I172" s="88">
        <f>รายเดือน63!H19</f>
        <v>0</v>
      </c>
      <c r="J172" s="88">
        <f>รายเดือน63!I19</f>
        <v>2</v>
      </c>
      <c r="K172" s="88">
        <f>รายเดือน63!J19</f>
        <v>2</v>
      </c>
      <c r="L172" s="88">
        <f>รายเดือน63!K19</f>
        <v>0</v>
      </c>
      <c r="M172" s="88">
        <f>รายเดือน63!L19</f>
        <v>0</v>
      </c>
      <c r="N172" s="88"/>
      <c r="O172" s="89">
        <f t="shared" si="31"/>
        <v>21</v>
      </c>
    </row>
    <row r="173" spans="1:16">
      <c r="A173" s="235"/>
      <c r="B173" s="231" t="s">
        <v>209</v>
      </c>
      <c r="C173" s="30">
        <f>C172</f>
        <v>2</v>
      </c>
      <c r="D173" s="30">
        <f>C172+D172</f>
        <v>2</v>
      </c>
      <c r="E173" s="30">
        <f>C172+D172+E172</f>
        <v>4</v>
      </c>
      <c r="F173" s="30">
        <f>C172+D172+E172+F172</f>
        <v>4</v>
      </c>
      <c r="G173" s="30">
        <f>C172+D172+E172+F172+G172</f>
        <v>10</v>
      </c>
      <c r="H173" s="30">
        <f>C172+D172+E172+F172+G172+H172</f>
        <v>17</v>
      </c>
      <c r="I173" s="30">
        <f>C172+D172+E172+F172+G172+H172+I172</f>
        <v>17</v>
      </c>
      <c r="J173" s="30">
        <f>C172+D172+E172+F172+G172+H172+I172+J172</f>
        <v>19</v>
      </c>
      <c r="K173" s="30">
        <f>C172+D172+E172+F172+G172+H172+I172+J172+K172</f>
        <v>21</v>
      </c>
      <c r="L173" s="30">
        <f>C172+D172+E172+F172+G172+H172+I172+J172+K172+L172</f>
        <v>21</v>
      </c>
      <c r="M173" s="30">
        <f>C172+D172+E172+F172+G172+H172+I172+J172+K172+L172+M172</f>
        <v>21</v>
      </c>
      <c r="N173" s="30">
        <f>C172+D172+E172+F172+G172+H172+I172+J172+K172+L172+M172+N172</f>
        <v>21</v>
      </c>
      <c r="O173" s="90"/>
    </row>
    <row r="174" spans="1:16">
      <c r="A174" s="232" t="s">
        <v>92</v>
      </c>
      <c r="B174" s="236" t="s">
        <v>72</v>
      </c>
      <c r="C174" s="175" t="s">
        <v>65</v>
      </c>
      <c r="D174" s="175" t="s">
        <v>66</v>
      </c>
      <c r="E174" s="175" t="s">
        <v>47</v>
      </c>
      <c r="F174" s="175" t="s">
        <v>48</v>
      </c>
      <c r="G174" s="175" t="s">
        <v>49</v>
      </c>
      <c r="H174" s="175" t="s">
        <v>50</v>
      </c>
      <c r="I174" s="175" t="s">
        <v>51</v>
      </c>
      <c r="J174" s="175" t="s">
        <v>52</v>
      </c>
      <c r="K174" s="175" t="s">
        <v>53</v>
      </c>
      <c r="L174" s="175" t="s">
        <v>54</v>
      </c>
      <c r="M174" s="175" t="s">
        <v>55</v>
      </c>
      <c r="N174" s="175" t="s">
        <v>56</v>
      </c>
      <c r="O174" s="175" t="s">
        <v>41</v>
      </c>
    </row>
    <row r="175" spans="1:16">
      <c r="A175" s="225"/>
      <c r="B175" s="226">
        <v>2558</v>
      </c>
      <c r="C175" s="241">
        <v>0</v>
      </c>
      <c r="D175" s="241">
        <v>0</v>
      </c>
      <c r="E175" s="241">
        <v>0</v>
      </c>
      <c r="F175" s="241">
        <v>0</v>
      </c>
      <c r="G175" s="241">
        <v>0</v>
      </c>
      <c r="H175" s="241">
        <v>8</v>
      </c>
      <c r="I175" s="241">
        <v>1</v>
      </c>
      <c r="J175" s="241">
        <v>9</v>
      </c>
      <c r="K175" s="241">
        <v>4</v>
      </c>
      <c r="L175" s="241">
        <v>5</v>
      </c>
      <c r="M175" s="241">
        <v>11</v>
      </c>
      <c r="N175" s="241">
        <v>3</v>
      </c>
      <c r="O175" s="84">
        <f t="shared" ref="O175:O182" si="33">SUM(C175:N175)</f>
        <v>41</v>
      </c>
    </row>
    <row r="176" spans="1:16">
      <c r="A176" s="225"/>
      <c r="B176" s="226">
        <v>2559</v>
      </c>
      <c r="C176" s="241">
        <v>3</v>
      </c>
      <c r="D176" s="241">
        <v>11</v>
      </c>
      <c r="E176" s="241">
        <v>6</v>
      </c>
      <c r="F176" s="241">
        <v>0</v>
      </c>
      <c r="G176" s="241">
        <v>1</v>
      </c>
      <c r="H176" s="241">
        <v>0</v>
      </c>
      <c r="I176" s="241">
        <v>7</v>
      </c>
      <c r="J176" s="241">
        <v>15</v>
      </c>
      <c r="K176" s="241">
        <v>0</v>
      </c>
      <c r="L176" s="241">
        <v>3</v>
      </c>
      <c r="M176" s="241">
        <v>0</v>
      </c>
      <c r="N176" s="241">
        <v>0</v>
      </c>
      <c r="O176" s="84">
        <f t="shared" si="33"/>
        <v>46</v>
      </c>
    </row>
    <row r="177" spans="1:16">
      <c r="A177" s="225"/>
      <c r="B177" s="226">
        <v>2560</v>
      </c>
      <c r="C177" s="241">
        <v>0</v>
      </c>
      <c r="D177" s="241">
        <v>0</v>
      </c>
      <c r="E177" s="241">
        <v>0</v>
      </c>
      <c r="F177" s="241">
        <v>0</v>
      </c>
      <c r="G177" s="241">
        <v>0</v>
      </c>
      <c r="H177" s="241">
        <v>11</v>
      </c>
      <c r="I177" s="241">
        <v>17</v>
      </c>
      <c r="J177" s="241">
        <v>2</v>
      </c>
      <c r="K177" s="241">
        <v>2</v>
      </c>
      <c r="L177" s="241">
        <v>0</v>
      </c>
      <c r="M177" s="241">
        <v>0</v>
      </c>
      <c r="N177" s="241">
        <v>0</v>
      </c>
      <c r="O177" s="84">
        <f t="shared" si="33"/>
        <v>32</v>
      </c>
    </row>
    <row r="178" spans="1:16">
      <c r="A178" s="225"/>
      <c r="B178" s="226" t="s">
        <v>152</v>
      </c>
      <c r="C178" s="241">
        <v>0</v>
      </c>
      <c r="D178" s="241">
        <v>0</v>
      </c>
      <c r="E178" s="241">
        <v>0</v>
      </c>
      <c r="F178" s="241">
        <v>1</v>
      </c>
      <c r="G178" s="241">
        <v>12</v>
      </c>
      <c r="H178" s="241">
        <v>7</v>
      </c>
      <c r="I178" s="241">
        <v>4</v>
      </c>
      <c r="J178" s="241">
        <v>1</v>
      </c>
      <c r="K178" s="241">
        <v>1</v>
      </c>
      <c r="L178" s="241">
        <v>0</v>
      </c>
      <c r="M178" s="241">
        <v>1</v>
      </c>
      <c r="N178" s="241">
        <v>0</v>
      </c>
      <c r="O178" s="84">
        <f t="shared" si="33"/>
        <v>27</v>
      </c>
    </row>
    <row r="179" spans="1:16">
      <c r="A179" s="225"/>
      <c r="B179" s="226" t="s">
        <v>154</v>
      </c>
      <c r="C179" s="241">
        <v>0</v>
      </c>
      <c r="D179" s="241">
        <v>0</v>
      </c>
      <c r="E179" s="241">
        <v>1</v>
      </c>
      <c r="F179" s="241">
        <v>0</v>
      </c>
      <c r="G179" s="241">
        <v>5</v>
      </c>
      <c r="H179" s="241">
        <v>10</v>
      </c>
      <c r="I179" s="241">
        <v>9</v>
      </c>
      <c r="J179" s="241">
        <v>4</v>
      </c>
      <c r="K179" s="241">
        <v>4</v>
      </c>
      <c r="L179" s="241">
        <v>4</v>
      </c>
      <c r="M179" s="241">
        <v>2</v>
      </c>
      <c r="N179" s="241">
        <v>4</v>
      </c>
      <c r="O179" s="84">
        <f t="shared" si="33"/>
        <v>43</v>
      </c>
    </row>
    <row r="180" spans="1:16">
      <c r="A180" s="168"/>
      <c r="B180" s="228" t="s">
        <v>207</v>
      </c>
      <c r="C180" s="91">
        <f>MEDIAN(C175:C179)</f>
        <v>0</v>
      </c>
      <c r="D180" s="91">
        <f t="shared" ref="D180:N180" si="34">MEDIAN(D175:D179)</f>
        <v>0</v>
      </c>
      <c r="E180" s="91">
        <f t="shared" si="34"/>
        <v>0</v>
      </c>
      <c r="F180" s="91">
        <f t="shared" si="34"/>
        <v>0</v>
      </c>
      <c r="G180" s="91">
        <f t="shared" si="34"/>
        <v>1</v>
      </c>
      <c r="H180" s="91">
        <f t="shared" si="34"/>
        <v>8</v>
      </c>
      <c r="I180" s="91">
        <f t="shared" si="34"/>
        <v>7</v>
      </c>
      <c r="J180" s="91">
        <f t="shared" si="34"/>
        <v>4</v>
      </c>
      <c r="K180" s="91">
        <f t="shared" si="34"/>
        <v>2</v>
      </c>
      <c r="L180" s="91">
        <f t="shared" si="34"/>
        <v>3</v>
      </c>
      <c r="M180" s="91">
        <f t="shared" si="34"/>
        <v>1</v>
      </c>
      <c r="N180" s="91">
        <f t="shared" si="34"/>
        <v>0</v>
      </c>
      <c r="O180" s="85">
        <f t="shared" si="33"/>
        <v>26</v>
      </c>
    </row>
    <row r="181" spans="1:16">
      <c r="A181" s="225"/>
      <c r="B181" s="229" t="s">
        <v>74</v>
      </c>
      <c r="C181" s="86">
        <f>C180*P181/O180</f>
        <v>0</v>
      </c>
      <c r="D181" s="86">
        <f>D180*P181/O180</f>
        <v>0</v>
      </c>
      <c r="E181" s="86">
        <f>E180*P181/O180</f>
        <v>0</v>
      </c>
      <c r="F181" s="86">
        <f>F180*P181/O180</f>
        <v>0</v>
      </c>
      <c r="G181" s="86">
        <f>G180*P181/O180</f>
        <v>0.8</v>
      </c>
      <c r="H181" s="86">
        <f>H180*P181/O180</f>
        <v>6.4</v>
      </c>
      <c r="I181" s="86">
        <f>I180*P181/O180</f>
        <v>5.6</v>
      </c>
      <c r="J181" s="86">
        <f>J180*P181/O180</f>
        <v>3.2</v>
      </c>
      <c r="K181" s="86">
        <f>K180*P181/O180</f>
        <v>1.6</v>
      </c>
      <c r="L181" s="86">
        <f>L180*P181/O180</f>
        <v>2.4000000000000004</v>
      </c>
      <c r="M181" s="86">
        <f>M180*P181/O180</f>
        <v>0.8</v>
      </c>
      <c r="N181" s="86">
        <f>N180*P181/O180</f>
        <v>0</v>
      </c>
      <c r="O181" s="87">
        <f t="shared" si="33"/>
        <v>20.8</v>
      </c>
      <c r="P181" s="165">
        <f>O180*80/100</f>
        <v>20.8</v>
      </c>
    </row>
    <row r="182" spans="1:16">
      <c r="A182" s="225"/>
      <c r="B182" s="230" t="s">
        <v>208</v>
      </c>
      <c r="C182" s="88">
        <f>รายเดือน63!B22</f>
        <v>12</v>
      </c>
      <c r="D182" s="88">
        <f>รายเดือน63!C22</f>
        <v>0</v>
      </c>
      <c r="E182" s="88">
        <f>รายเดือน63!D22</f>
        <v>3</v>
      </c>
      <c r="F182" s="88">
        <f>รายเดือน63!E22</f>
        <v>6</v>
      </c>
      <c r="G182" s="88">
        <f>รายเดือน63!F22</f>
        <v>2</v>
      </c>
      <c r="H182" s="88">
        <f>รายเดือน63!G22</f>
        <v>1</v>
      </c>
      <c r="I182" s="88">
        <f>รายเดือน63!H22</f>
        <v>7</v>
      </c>
      <c r="J182" s="88">
        <f>รายเดือน63!I22</f>
        <v>3</v>
      </c>
      <c r="K182" s="88">
        <f>รายเดือน63!J22</f>
        <v>1</v>
      </c>
      <c r="L182" s="88">
        <f>รายเดือน63!K22</f>
        <v>0</v>
      </c>
      <c r="M182" s="88">
        <f>รายเดือน63!L22</f>
        <v>1</v>
      </c>
      <c r="N182" s="88"/>
      <c r="O182" s="89">
        <f t="shared" si="33"/>
        <v>36</v>
      </c>
    </row>
    <row r="183" spans="1:16">
      <c r="A183" s="235"/>
      <c r="B183" s="231" t="s">
        <v>209</v>
      </c>
      <c r="C183" s="30">
        <f>C182</f>
        <v>12</v>
      </c>
      <c r="D183" s="30">
        <f>C182+D182</f>
        <v>12</v>
      </c>
      <c r="E183" s="30">
        <f>C182+D182+E182</f>
        <v>15</v>
      </c>
      <c r="F183" s="30">
        <f>C182+D182+E182+F182</f>
        <v>21</v>
      </c>
      <c r="G183" s="30">
        <f>C182+D182+E182+F182+G182</f>
        <v>23</v>
      </c>
      <c r="H183" s="30">
        <f>C182+D182+E182+F182+G182+H182</f>
        <v>24</v>
      </c>
      <c r="I183" s="30">
        <f>C182+D182+E182+F182+G182+H182+I182</f>
        <v>31</v>
      </c>
      <c r="J183" s="30">
        <f>C182+D182+E182+F182+G182+H182+I182+J182</f>
        <v>34</v>
      </c>
      <c r="K183" s="30">
        <f>C182+D182+E182+F182+G182+H182+I182+J182+K182</f>
        <v>35</v>
      </c>
      <c r="L183" s="30">
        <f>C182+D182+E182+F182+G182+H182+I182+J182+K182+L182</f>
        <v>35</v>
      </c>
      <c r="M183" s="30">
        <f>C182+D182+E182+F182+G182+H182+I182+J182+K182+L182+M182</f>
        <v>36</v>
      </c>
      <c r="N183" s="30">
        <f>C182+D182+E182+F182+G182+H182+I182+J182+K182+L182+M182+N182</f>
        <v>36</v>
      </c>
      <c r="O183" s="90"/>
    </row>
    <row r="184" spans="1:16">
      <c r="A184" s="232" t="s">
        <v>93</v>
      </c>
      <c r="B184" s="236" t="s">
        <v>72</v>
      </c>
      <c r="C184" s="175" t="s">
        <v>65</v>
      </c>
      <c r="D184" s="175" t="s">
        <v>66</v>
      </c>
      <c r="E184" s="175" t="s">
        <v>47</v>
      </c>
      <c r="F184" s="175" t="s">
        <v>48</v>
      </c>
      <c r="G184" s="175" t="s">
        <v>49</v>
      </c>
      <c r="H184" s="175" t="s">
        <v>50</v>
      </c>
      <c r="I184" s="175" t="s">
        <v>51</v>
      </c>
      <c r="J184" s="175" t="s">
        <v>52</v>
      </c>
      <c r="K184" s="175" t="s">
        <v>53</v>
      </c>
      <c r="L184" s="175" t="s">
        <v>54</v>
      </c>
      <c r="M184" s="175" t="s">
        <v>55</v>
      </c>
      <c r="N184" s="175" t="s">
        <v>56</v>
      </c>
      <c r="O184" s="175" t="s">
        <v>41</v>
      </c>
    </row>
    <row r="185" spans="1:16">
      <c r="A185" s="225"/>
      <c r="B185" s="226">
        <v>2558</v>
      </c>
      <c r="C185" s="241">
        <v>0</v>
      </c>
      <c r="D185" s="241">
        <v>0</v>
      </c>
      <c r="E185" s="241">
        <v>3</v>
      </c>
      <c r="F185" s="241">
        <v>1</v>
      </c>
      <c r="G185" s="241">
        <v>8</v>
      </c>
      <c r="H185" s="241">
        <v>8</v>
      </c>
      <c r="I185" s="241">
        <v>8</v>
      </c>
      <c r="J185" s="241">
        <v>2</v>
      </c>
      <c r="K185" s="241">
        <v>7</v>
      </c>
      <c r="L185" s="241">
        <v>6</v>
      </c>
      <c r="M185" s="241">
        <v>4</v>
      </c>
      <c r="N185" s="241">
        <v>0</v>
      </c>
      <c r="O185" s="84">
        <f t="shared" ref="O185:O192" si="35">SUM(C185:N185)</f>
        <v>47</v>
      </c>
    </row>
    <row r="186" spans="1:16">
      <c r="A186" s="225"/>
      <c r="B186" s="226">
        <v>2559</v>
      </c>
      <c r="C186" s="241">
        <v>0</v>
      </c>
      <c r="D186" s="241">
        <v>1</v>
      </c>
      <c r="E186" s="241">
        <v>2</v>
      </c>
      <c r="F186" s="241">
        <v>0</v>
      </c>
      <c r="G186" s="241">
        <v>0</v>
      </c>
      <c r="H186" s="241">
        <v>2</v>
      </c>
      <c r="I186" s="241">
        <v>5</v>
      </c>
      <c r="J186" s="241">
        <v>13</v>
      </c>
      <c r="K186" s="241">
        <v>11</v>
      </c>
      <c r="L186" s="241">
        <v>5</v>
      </c>
      <c r="M186" s="241">
        <v>0</v>
      </c>
      <c r="N186" s="241">
        <v>3</v>
      </c>
      <c r="O186" s="84">
        <f t="shared" si="35"/>
        <v>42</v>
      </c>
    </row>
    <row r="187" spans="1:16">
      <c r="A187" s="225"/>
      <c r="B187" s="226">
        <v>2560</v>
      </c>
      <c r="C187" s="241">
        <v>0</v>
      </c>
      <c r="D187" s="241">
        <v>2</v>
      </c>
      <c r="E187" s="241">
        <v>0</v>
      </c>
      <c r="F187" s="241">
        <v>1</v>
      </c>
      <c r="G187" s="241">
        <v>1</v>
      </c>
      <c r="H187" s="241">
        <v>15</v>
      </c>
      <c r="I187" s="241">
        <v>5</v>
      </c>
      <c r="J187" s="241">
        <v>3</v>
      </c>
      <c r="K187" s="241">
        <v>0</v>
      </c>
      <c r="L187" s="241">
        <v>3</v>
      </c>
      <c r="M187" s="241">
        <v>0</v>
      </c>
      <c r="N187" s="241">
        <v>1</v>
      </c>
      <c r="O187" s="84">
        <f t="shared" si="35"/>
        <v>31</v>
      </c>
    </row>
    <row r="188" spans="1:16">
      <c r="A188" s="225"/>
      <c r="B188" s="226" t="s">
        <v>152</v>
      </c>
      <c r="C188" s="241">
        <v>0</v>
      </c>
      <c r="D188" s="241">
        <v>0</v>
      </c>
      <c r="E188" s="241">
        <v>0</v>
      </c>
      <c r="F188" s="241">
        <v>0</v>
      </c>
      <c r="G188" s="241">
        <v>0</v>
      </c>
      <c r="H188" s="241">
        <v>2</v>
      </c>
      <c r="I188" s="241">
        <v>5</v>
      </c>
      <c r="J188" s="241">
        <v>3</v>
      </c>
      <c r="K188" s="241">
        <v>4</v>
      </c>
      <c r="L188" s="241">
        <v>4</v>
      </c>
      <c r="M188" s="241">
        <v>3</v>
      </c>
      <c r="N188" s="241">
        <v>3</v>
      </c>
      <c r="O188" s="84">
        <f t="shared" si="35"/>
        <v>24</v>
      </c>
    </row>
    <row r="189" spans="1:16">
      <c r="A189" s="225"/>
      <c r="B189" s="226" t="s">
        <v>154</v>
      </c>
      <c r="C189" s="241">
        <v>5</v>
      </c>
      <c r="D189" s="241">
        <v>3</v>
      </c>
      <c r="E189" s="241">
        <v>3</v>
      </c>
      <c r="F189" s="241">
        <v>2</v>
      </c>
      <c r="G189" s="241">
        <v>7</v>
      </c>
      <c r="H189" s="241">
        <v>17</v>
      </c>
      <c r="I189" s="241">
        <v>17</v>
      </c>
      <c r="J189" s="241">
        <v>16</v>
      </c>
      <c r="K189" s="241">
        <v>21</v>
      </c>
      <c r="L189" s="241">
        <v>11</v>
      </c>
      <c r="M189" s="241">
        <v>2</v>
      </c>
      <c r="N189" s="241">
        <v>0</v>
      </c>
      <c r="O189" s="84">
        <f t="shared" si="35"/>
        <v>104</v>
      </c>
    </row>
    <row r="190" spans="1:16">
      <c r="A190" s="168"/>
      <c r="B190" s="228" t="s">
        <v>207</v>
      </c>
      <c r="C190" s="91">
        <f>MEDIAN(C185:C189)</f>
        <v>0</v>
      </c>
      <c r="D190" s="91">
        <f t="shared" ref="D190:N190" si="36">MEDIAN(D185:D189)</f>
        <v>1</v>
      </c>
      <c r="E190" s="91">
        <f t="shared" si="36"/>
        <v>2</v>
      </c>
      <c r="F190" s="91">
        <f t="shared" si="36"/>
        <v>1</v>
      </c>
      <c r="G190" s="91">
        <f t="shared" si="36"/>
        <v>1</v>
      </c>
      <c r="H190" s="91">
        <f t="shared" si="36"/>
        <v>8</v>
      </c>
      <c r="I190" s="91">
        <f t="shared" si="36"/>
        <v>5</v>
      </c>
      <c r="J190" s="91">
        <f t="shared" si="36"/>
        <v>3</v>
      </c>
      <c r="K190" s="91">
        <f t="shared" si="36"/>
        <v>7</v>
      </c>
      <c r="L190" s="91">
        <f t="shared" si="36"/>
        <v>5</v>
      </c>
      <c r="M190" s="91">
        <f t="shared" si="36"/>
        <v>2</v>
      </c>
      <c r="N190" s="91">
        <f t="shared" si="36"/>
        <v>1</v>
      </c>
      <c r="O190" s="85">
        <f t="shared" si="35"/>
        <v>36</v>
      </c>
    </row>
    <row r="191" spans="1:16">
      <c r="A191" s="225"/>
      <c r="B191" s="229" t="s">
        <v>74</v>
      </c>
      <c r="C191" s="86">
        <f>C190*P191/O190</f>
        <v>0</v>
      </c>
      <c r="D191" s="86">
        <f>D190*P191/O190</f>
        <v>0.8</v>
      </c>
      <c r="E191" s="86">
        <f>E190*P191/O190</f>
        <v>1.6</v>
      </c>
      <c r="F191" s="86">
        <f>F190*P191/O190</f>
        <v>0.8</v>
      </c>
      <c r="G191" s="86">
        <f>G190*P191/O190</f>
        <v>0.8</v>
      </c>
      <c r="H191" s="86">
        <f>H190*P191/O190</f>
        <v>6.4</v>
      </c>
      <c r="I191" s="86">
        <f>I190*P191/O190</f>
        <v>4</v>
      </c>
      <c r="J191" s="86">
        <f>J190*P191/O190</f>
        <v>2.4000000000000004</v>
      </c>
      <c r="K191" s="86">
        <f>K190*P191/O190</f>
        <v>5.6</v>
      </c>
      <c r="L191" s="86">
        <f>L190*P191/O190</f>
        <v>4</v>
      </c>
      <c r="M191" s="86">
        <f>M190*P191/O190</f>
        <v>1.6</v>
      </c>
      <c r="N191" s="86">
        <f>N190*P191/O190</f>
        <v>0.8</v>
      </c>
      <c r="O191" s="87">
        <f t="shared" si="35"/>
        <v>28.8</v>
      </c>
      <c r="P191" s="165">
        <f>O190*80/100</f>
        <v>28.8</v>
      </c>
    </row>
    <row r="192" spans="1:16">
      <c r="A192" s="225"/>
      <c r="B192" s="230" t="s">
        <v>208</v>
      </c>
      <c r="C192" s="242">
        <f>รายเดือน63!B23</f>
        <v>0</v>
      </c>
      <c r="D192" s="242">
        <f>รายเดือน63!C23</f>
        <v>2</v>
      </c>
      <c r="E192" s="242">
        <f>รายเดือน63!D23</f>
        <v>0</v>
      </c>
      <c r="F192" s="242">
        <f>รายเดือน63!E23</f>
        <v>0</v>
      </c>
      <c r="G192" s="242">
        <f>รายเดือน63!F23</f>
        <v>2</v>
      </c>
      <c r="H192" s="242">
        <f>รายเดือน63!G23</f>
        <v>1</v>
      </c>
      <c r="I192" s="242">
        <f>รายเดือน63!H23</f>
        <v>6</v>
      </c>
      <c r="J192" s="242">
        <f>รายเดือน63!I23</f>
        <v>6</v>
      </c>
      <c r="K192" s="242">
        <f>รายเดือน63!J23</f>
        <v>2</v>
      </c>
      <c r="L192" s="242">
        <f>รายเดือน63!K23</f>
        <v>0</v>
      </c>
      <c r="M192" s="242">
        <f>รายเดือน63!L23</f>
        <v>0</v>
      </c>
      <c r="N192" s="242"/>
      <c r="O192" s="89">
        <f t="shared" si="35"/>
        <v>19</v>
      </c>
    </row>
    <row r="193" spans="1:16">
      <c r="A193" s="235"/>
      <c r="B193" s="231" t="s">
        <v>209</v>
      </c>
      <c r="C193" s="30">
        <f>C192</f>
        <v>0</v>
      </c>
      <c r="D193" s="30">
        <f>C192+D192</f>
        <v>2</v>
      </c>
      <c r="E193" s="30">
        <f>C192+D192+E192</f>
        <v>2</v>
      </c>
      <c r="F193" s="30">
        <f>C192+D192+E192+F192</f>
        <v>2</v>
      </c>
      <c r="G193" s="30">
        <f>C192+D192+E192+F192+G192</f>
        <v>4</v>
      </c>
      <c r="H193" s="30">
        <f>C192+D192+E192+F192+G192+H192</f>
        <v>5</v>
      </c>
      <c r="I193" s="30">
        <f>C192+D192+E192+F192+G192+H192+I192</f>
        <v>11</v>
      </c>
      <c r="J193" s="30">
        <f>C192+D192+E192+F192+G192+H192+I192+J192</f>
        <v>17</v>
      </c>
      <c r="K193" s="30">
        <f>C192+D192+E192+F192+G192+H192+I192+J192+K192</f>
        <v>19</v>
      </c>
      <c r="L193" s="30">
        <f>C192+D192+E192+F192+G192+H192+I192+J192+K192+L192</f>
        <v>19</v>
      </c>
      <c r="M193" s="30">
        <f>C192+D192+E192+F192+G192+H192+I192+J192+K192+L192+M192</f>
        <v>19</v>
      </c>
      <c r="N193" s="30">
        <f>C192+D192+E192+F192+G192+H192+I192+J192+K192+L192+M192+N192</f>
        <v>19</v>
      </c>
      <c r="O193" s="90"/>
    </row>
    <row r="194" spans="1:16">
      <c r="A194" s="232" t="s">
        <v>2</v>
      </c>
      <c r="B194" s="236" t="s">
        <v>72</v>
      </c>
      <c r="C194" s="175" t="s">
        <v>65</v>
      </c>
      <c r="D194" s="175" t="s">
        <v>66</v>
      </c>
      <c r="E194" s="175" t="s">
        <v>47</v>
      </c>
      <c r="F194" s="175" t="s">
        <v>48</v>
      </c>
      <c r="G194" s="175" t="s">
        <v>49</v>
      </c>
      <c r="H194" s="175" t="s">
        <v>50</v>
      </c>
      <c r="I194" s="175" t="s">
        <v>51</v>
      </c>
      <c r="J194" s="175" t="s">
        <v>52</v>
      </c>
      <c r="K194" s="175" t="s">
        <v>53</v>
      </c>
      <c r="L194" s="175" t="s">
        <v>54</v>
      </c>
      <c r="M194" s="175" t="s">
        <v>55</v>
      </c>
      <c r="N194" s="175" t="s">
        <v>56</v>
      </c>
      <c r="O194" s="175" t="s">
        <v>41</v>
      </c>
    </row>
    <row r="195" spans="1:16">
      <c r="A195" s="225"/>
      <c r="B195" s="226">
        <v>2558</v>
      </c>
      <c r="C195" s="241">
        <v>0</v>
      </c>
      <c r="D195" s="241">
        <v>0</v>
      </c>
      <c r="E195" s="241">
        <v>2</v>
      </c>
      <c r="F195" s="241">
        <v>0</v>
      </c>
      <c r="G195" s="241">
        <v>0</v>
      </c>
      <c r="H195" s="241">
        <v>1</v>
      </c>
      <c r="I195" s="241">
        <v>4</v>
      </c>
      <c r="J195" s="241">
        <v>3</v>
      </c>
      <c r="K195" s="241">
        <v>13</v>
      </c>
      <c r="L195" s="241">
        <v>5</v>
      </c>
      <c r="M195" s="241">
        <v>4</v>
      </c>
      <c r="N195" s="241">
        <v>1</v>
      </c>
      <c r="O195" s="84">
        <f t="shared" ref="O195:O202" si="37">SUM(C195:N195)</f>
        <v>33</v>
      </c>
    </row>
    <row r="196" spans="1:16">
      <c r="A196" s="225"/>
      <c r="B196" s="226">
        <v>2559</v>
      </c>
      <c r="C196" s="241">
        <v>8</v>
      </c>
      <c r="D196" s="241">
        <v>4</v>
      </c>
      <c r="E196" s="241">
        <v>1</v>
      </c>
      <c r="F196" s="241">
        <v>0</v>
      </c>
      <c r="G196" s="241">
        <v>1</v>
      </c>
      <c r="H196" s="241">
        <v>5</v>
      </c>
      <c r="I196" s="241">
        <v>10</v>
      </c>
      <c r="J196" s="241">
        <v>8</v>
      </c>
      <c r="K196" s="241">
        <v>3</v>
      </c>
      <c r="L196" s="241">
        <v>2</v>
      </c>
      <c r="M196" s="241">
        <v>4</v>
      </c>
      <c r="N196" s="241">
        <v>0</v>
      </c>
      <c r="O196" s="84">
        <f t="shared" si="37"/>
        <v>46</v>
      </c>
    </row>
    <row r="197" spans="1:16">
      <c r="A197" s="225"/>
      <c r="B197" s="226">
        <v>2560</v>
      </c>
      <c r="C197" s="241">
        <v>0</v>
      </c>
      <c r="D197" s="241">
        <v>0</v>
      </c>
      <c r="E197" s="241">
        <v>0</v>
      </c>
      <c r="F197" s="241">
        <v>0</v>
      </c>
      <c r="G197" s="241">
        <v>1</v>
      </c>
      <c r="H197" s="241">
        <v>1</v>
      </c>
      <c r="I197" s="241">
        <v>2</v>
      </c>
      <c r="J197" s="241">
        <v>3</v>
      </c>
      <c r="K197" s="241">
        <v>0</v>
      </c>
      <c r="L197" s="241">
        <v>1</v>
      </c>
      <c r="M197" s="241">
        <v>0</v>
      </c>
      <c r="N197" s="241">
        <v>0</v>
      </c>
      <c r="O197" s="84">
        <f t="shared" si="37"/>
        <v>8</v>
      </c>
    </row>
    <row r="198" spans="1:16">
      <c r="A198" s="225"/>
      <c r="B198" s="226" t="s">
        <v>152</v>
      </c>
      <c r="C198" s="241">
        <v>0</v>
      </c>
      <c r="D198" s="241">
        <v>0</v>
      </c>
      <c r="E198" s="241">
        <v>0</v>
      </c>
      <c r="F198" s="241">
        <v>3</v>
      </c>
      <c r="G198" s="241">
        <v>23</v>
      </c>
      <c r="H198" s="241">
        <v>8</v>
      </c>
      <c r="I198" s="241">
        <v>4</v>
      </c>
      <c r="J198" s="241">
        <v>7</v>
      </c>
      <c r="K198" s="241">
        <v>1</v>
      </c>
      <c r="L198" s="241">
        <v>1</v>
      </c>
      <c r="M198" s="241">
        <v>5</v>
      </c>
      <c r="N198" s="241">
        <v>1</v>
      </c>
      <c r="O198" s="84">
        <f t="shared" si="37"/>
        <v>53</v>
      </c>
    </row>
    <row r="199" spans="1:16">
      <c r="A199" s="225"/>
      <c r="B199" s="226" t="s">
        <v>154</v>
      </c>
      <c r="C199" s="241">
        <v>0</v>
      </c>
      <c r="D199" s="241">
        <v>1</v>
      </c>
      <c r="E199" s="241">
        <v>0</v>
      </c>
      <c r="F199" s="241">
        <v>0</v>
      </c>
      <c r="G199" s="241">
        <v>4</v>
      </c>
      <c r="H199" s="241">
        <v>11</v>
      </c>
      <c r="I199" s="241">
        <v>8</v>
      </c>
      <c r="J199" s="241">
        <v>15</v>
      </c>
      <c r="K199" s="241">
        <v>13</v>
      </c>
      <c r="L199" s="241">
        <v>5</v>
      </c>
      <c r="M199" s="241">
        <v>2</v>
      </c>
      <c r="N199" s="241">
        <v>3</v>
      </c>
      <c r="O199" s="84">
        <f t="shared" si="37"/>
        <v>62</v>
      </c>
    </row>
    <row r="200" spans="1:16">
      <c r="A200" s="168"/>
      <c r="B200" s="228" t="s">
        <v>212</v>
      </c>
      <c r="C200" s="91">
        <f>MEDIAN(C195:C199)</f>
        <v>0</v>
      </c>
      <c r="D200" s="91">
        <f t="shared" ref="D200:N200" si="38">MEDIAN(D195:D199)</f>
        <v>0</v>
      </c>
      <c r="E200" s="91">
        <f t="shared" si="38"/>
        <v>0</v>
      </c>
      <c r="F200" s="91">
        <f t="shared" si="38"/>
        <v>0</v>
      </c>
      <c r="G200" s="91">
        <f t="shared" si="38"/>
        <v>1</v>
      </c>
      <c r="H200" s="91">
        <f t="shared" si="38"/>
        <v>5</v>
      </c>
      <c r="I200" s="91">
        <f t="shared" si="38"/>
        <v>4</v>
      </c>
      <c r="J200" s="91">
        <f t="shared" si="38"/>
        <v>7</v>
      </c>
      <c r="K200" s="91">
        <f t="shared" si="38"/>
        <v>3</v>
      </c>
      <c r="L200" s="91">
        <f t="shared" si="38"/>
        <v>2</v>
      </c>
      <c r="M200" s="91">
        <f t="shared" si="38"/>
        <v>4</v>
      </c>
      <c r="N200" s="91">
        <f t="shared" si="38"/>
        <v>1</v>
      </c>
      <c r="O200" s="85">
        <f t="shared" si="37"/>
        <v>27</v>
      </c>
    </row>
    <row r="201" spans="1:16">
      <c r="A201" s="225"/>
      <c r="B201" s="229" t="s">
        <v>74</v>
      </c>
      <c r="C201" s="86">
        <f>C200*P201/O200</f>
        <v>0</v>
      </c>
      <c r="D201" s="86">
        <f>D200*P201/O200</f>
        <v>0</v>
      </c>
      <c r="E201" s="86">
        <f>E200*P201/O200</f>
        <v>0</v>
      </c>
      <c r="F201" s="86">
        <f>F200*P201/O200</f>
        <v>0</v>
      </c>
      <c r="G201" s="86">
        <f>G200*P201/O200</f>
        <v>0.8</v>
      </c>
      <c r="H201" s="86">
        <f>H200*P201/O200</f>
        <v>4</v>
      </c>
      <c r="I201" s="86">
        <f>I200*P201/O200</f>
        <v>3.2</v>
      </c>
      <c r="J201" s="86">
        <f>J200*P201/O200</f>
        <v>5.6000000000000005</v>
      </c>
      <c r="K201" s="86">
        <f>K200*P201/O200</f>
        <v>2.4000000000000004</v>
      </c>
      <c r="L201" s="86">
        <f>L200*P201/O200</f>
        <v>1.6</v>
      </c>
      <c r="M201" s="86">
        <f>M200*P201/O200</f>
        <v>3.2</v>
      </c>
      <c r="N201" s="86">
        <f>N200*P201/O200</f>
        <v>0.8</v>
      </c>
      <c r="O201" s="87">
        <f t="shared" si="37"/>
        <v>21.6</v>
      </c>
      <c r="P201" s="165">
        <f>O200*80/100</f>
        <v>21.6</v>
      </c>
    </row>
    <row r="202" spans="1:16">
      <c r="A202" s="225"/>
      <c r="B202" s="230" t="s">
        <v>208</v>
      </c>
      <c r="C202" s="88">
        <f>รายเดือน63!B24</f>
        <v>0</v>
      </c>
      <c r="D202" s="88">
        <f>รายเดือน63!C24</f>
        <v>0</v>
      </c>
      <c r="E202" s="88">
        <f>รายเดือน63!D24</f>
        <v>1</v>
      </c>
      <c r="F202" s="88">
        <f>รายเดือน63!E24</f>
        <v>4</v>
      </c>
      <c r="G202" s="88">
        <f>รายเดือน63!F24</f>
        <v>2</v>
      </c>
      <c r="H202" s="88">
        <f>รายเดือน63!G24</f>
        <v>10</v>
      </c>
      <c r="I202" s="88">
        <f>รายเดือน63!H24</f>
        <v>21</v>
      </c>
      <c r="J202" s="88">
        <f>รายเดือน63!I24</f>
        <v>11</v>
      </c>
      <c r="K202" s="88">
        <f>รายเดือน63!J24</f>
        <v>6</v>
      </c>
      <c r="L202" s="88">
        <f>รายเดือน63!K24</f>
        <v>0</v>
      </c>
      <c r="M202" s="88">
        <f>รายเดือน63!L24</f>
        <v>1</v>
      </c>
      <c r="N202" s="88"/>
      <c r="O202" s="89">
        <f t="shared" si="37"/>
        <v>56</v>
      </c>
    </row>
    <row r="203" spans="1:16">
      <c r="A203" s="235"/>
      <c r="B203" s="231" t="s">
        <v>209</v>
      </c>
      <c r="C203" s="30">
        <f>C202</f>
        <v>0</v>
      </c>
      <c r="D203" s="30">
        <f>C202+D202</f>
        <v>0</v>
      </c>
      <c r="E203" s="30">
        <f>C202+D202+E202</f>
        <v>1</v>
      </c>
      <c r="F203" s="30">
        <f>C202+D202+E202+F202</f>
        <v>5</v>
      </c>
      <c r="G203" s="30">
        <f>C202+D202+E202+F202+G202</f>
        <v>7</v>
      </c>
      <c r="H203" s="30">
        <f>C202+D202+E202+F202+G202+H202</f>
        <v>17</v>
      </c>
      <c r="I203" s="30">
        <f>C202+D202+E202+F202+G202+H202+I202</f>
        <v>38</v>
      </c>
      <c r="J203" s="30">
        <f>C202+D202+E202+F202+G202+H202+I202+J202</f>
        <v>49</v>
      </c>
      <c r="K203" s="30">
        <f>C202+D202+E202+F202+G202+H202+I202+J202+K202</f>
        <v>55</v>
      </c>
      <c r="L203" s="30">
        <f>C202+D202+E202+F202+G202+H202+I202+J202+K202+L202</f>
        <v>55</v>
      </c>
      <c r="M203" s="30">
        <f>C202+D202+E202+F202+G202+H202+I202+J202+K202+L202+M202</f>
        <v>56</v>
      </c>
      <c r="N203" s="30">
        <f>C202+D202+E202+F202+G202+H202+I202+J202+K202+L202+M202+N202</f>
        <v>56</v>
      </c>
      <c r="O203" s="90"/>
    </row>
    <row r="204" spans="1:16">
      <c r="A204" s="232" t="s">
        <v>3</v>
      </c>
      <c r="B204" s="236" t="s">
        <v>72</v>
      </c>
      <c r="C204" s="175" t="s">
        <v>65</v>
      </c>
      <c r="D204" s="175" t="s">
        <v>66</v>
      </c>
      <c r="E204" s="175" t="s">
        <v>47</v>
      </c>
      <c r="F204" s="175" t="s">
        <v>48</v>
      </c>
      <c r="G204" s="175" t="s">
        <v>49</v>
      </c>
      <c r="H204" s="175" t="s">
        <v>50</v>
      </c>
      <c r="I204" s="175" t="s">
        <v>51</v>
      </c>
      <c r="J204" s="175" t="s">
        <v>52</v>
      </c>
      <c r="K204" s="175" t="s">
        <v>53</v>
      </c>
      <c r="L204" s="175" t="s">
        <v>54</v>
      </c>
      <c r="M204" s="175" t="s">
        <v>55</v>
      </c>
      <c r="N204" s="175" t="s">
        <v>56</v>
      </c>
      <c r="O204" s="175" t="s">
        <v>41</v>
      </c>
    </row>
    <row r="205" spans="1:16">
      <c r="A205" s="225"/>
      <c r="B205" s="226">
        <v>2558</v>
      </c>
      <c r="C205" s="241">
        <v>0</v>
      </c>
      <c r="D205" s="241">
        <v>0</v>
      </c>
      <c r="E205" s="241">
        <v>0</v>
      </c>
      <c r="F205" s="241">
        <v>0</v>
      </c>
      <c r="G205" s="241">
        <v>6</v>
      </c>
      <c r="H205" s="241">
        <v>5</v>
      </c>
      <c r="I205" s="241">
        <v>14</v>
      </c>
      <c r="J205" s="241">
        <v>11</v>
      </c>
      <c r="K205" s="241">
        <v>9</v>
      </c>
      <c r="L205" s="241">
        <v>1</v>
      </c>
      <c r="M205" s="241">
        <v>1</v>
      </c>
      <c r="N205" s="241">
        <v>1</v>
      </c>
      <c r="O205" s="84">
        <f t="shared" ref="O205:O212" si="39">SUM(C205:N205)</f>
        <v>48</v>
      </c>
    </row>
    <row r="206" spans="1:16">
      <c r="A206" s="225"/>
      <c r="B206" s="226">
        <v>2559</v>
      </c>
      <c r="C206" s="241">
        <v>3</v>
      </c>
      <c r="D206" s="241">
        <v>1</v>
      </c>
      <c r="E206" s="241">
        <v>1</v>
      </c>
      <c r="F206" s="241">
        <v>0</v>
      </c>
      <c r="G206" s="241">
        <v>0</v>
      </c>
      <c r="H206" s="241">
        <v>1</v>
      </c>
      <c r="I206" s="241">
        <v>2</v>
      </c>
      <c r="J206" s="241">
        <v>2</v>
      </c>
      <c r="K206" s="241">
        <v>0</v>
      </c>
      <c r="L206" s="241">
        <v>1</v>
      </c>
      <c r="M206" s="241">
        <v>0</v>
      </c>
      <c r="N206" s="241">
        <v>0</v>
      </c>
      <c r="O206" s="84">
        <f t="shared" si="39"/>
        <v>11</v>
      </c>
    </row>
    <row r="207" spans="1:16">
      <c r="A207" s="225"/>
      <c r="B207" s="226">
        <v>2560</v>
      </c>
      <c r="C207" s="241">
        <v>0</v>
      </c>
      <c r="D207" s="241">
        <v>0</v>
      </c>
      <c r="E207" s="241">
        <v>0</v>
      </c>
      <c r="F207" s="241">
        <v>1</v>
      </c>
      <c r="G207" s="241">
        <v>0</v>
      </c>
      <c r="H207" s="241">
        <v>4</v>
      </c>
      <c r="I207" s="241">
        <v>0</v>
      </c>
      <c r="J207" s="241">
        <v>0</v>
      </c>
      <c r="K207" s="241">
        <v>0</v>
      </c>
      <c r="L207" s="241">
        <v>0</v>
      </c>
      <c r="M207" s="241">
        <v>0</v>
      </c>
      <c r="N207" s="241">
        <v>0</v>
      </c>
      <c r="O207" s="84">
        <f t="shared" si="39"/>
        <v>5</v>
      </c>
    </row>
    <row r="208" spans="1:16">
      <c r="A208" s="225"/>
      <c r="B208" s="226" t="s">
        <v>152</v>
      </c>
      <c r="C208" s="241">
        <v>0</v>
      </c>
      <c r="D208" s="241">
        <v>0</v>
      </c>
      <c r="E208" s="241">
        <v>0</v>
      </c>
      <c r="F208" s="241">
        <v>1</v>
      </c>
      <c r="G208" s="241">
        <v>24</v>
      </c>
      <c r="H208" s="241">
        <v>6</v>
      </c>
      <c r="I208" s="241">
        <v>2</v>
      </c>
      <c r="J208" s="241">
        <v>19</v>
      </c>
      <c r="K208" s="241">
        <v>8</v>
      </c>
      <c r="L208" s="241">
        <v>0</v>
      </c>
      <c r="M208" s="241">
        <v>2</v>
      </c>
      <c r="N208" s="241">
        <v>0</v>
      </c>
      <c r="O208" s="84">
        <f t="shared" si="39"/>
        <v>62</v>
      </c>
    </row>
    <row r="209" spans="1:17">
      <c r="A209" s="225"/>
      <c r="B209" s="226" t="s">
        <v>154</v>
      </c>
      <c r="C209" s="241">
        <v>0</v>
      </c>
      <c r="D209" s="241">
        <v>0</v>
      </c>
      <c r="E209" s="241">
        <v>0</v>
      </c>
      <c r="F209" s="241">
        <v>0</v>
      </c>
      <c r="G209" s="241">
        <v>3</v>
      </c>
      <c r="H209" s="241">
        <v>5</v>
      </c>
      <c r="I209" s="241">
        <v>1</v>
      </c>
      <c r="J209" s="241">
        <v>3</v>
      </c>
      <c r="K209" s="241">
        <v>1</v>
      </c>
      <c r="L209" s="241">
        <v>1</v>
      </c>
      <c r="M209" s="241">
        <v>0</v>
      </c>
      <c r="N209" s="241">
        <v>1</v>
      </c>
      <c r="O209" s="84">
        <f t="shared" si="39"/>
        <v>15</v>
      </c>
    </row>
    <row r="210" spans="1:17">
      <c r="A210" s="168"/>
      <c r="B210" s="228" t="s">
        <v>207</v>
      </c>
      <c r="C210" s="91">
        <f t="shared" ref="C210:N210" si="40">MEDIAN(C205:C209)</f>
        <v>0</v>
      </c>
      <c r="D210" s="91">
        <f t="shared" si="40"/>
        <v>0</v>
      </c>
      <c r="E210" s="91">
        <f t="shared" si="40"/>
        <v>0</v>
      </c>
      <c r="F210" s="91">
        <f t="shared" si="40"/>
        <v>0</v>
      </c>
      <c r="G210" s="91">
        <f t="shared" si="40"/>
        <v>3</v>
      </c>
      <c r="H210" s="91">
        <f t="shared" si="40"/>
        <v>5</v>
      </c>
      <c r="I210" s="91">
        <f t="shared" si="40"/>
        <v>2</v>
      </c>
      <c r="J210" s="91">
        <f t="shared" si="40"/>
        <v>3</v>
      </c>
      <c r="K210" s="91">
        <f t="shared" si="40"/>
        <v>1</v>
      </c>
      <c r="L210" s="91">
        <f t="shared" si="40"/>
        <v>1</v>
      </c>
      <c r="M210" s="91">
        <f t="shared" si="40"/>
        <v>0</v>
      </c>
      <c r="N210" s="91">
        <f t="shared" si="40"/>
        <v>0</v>
      </c>
      <c r="O210" s="85">
        <f t="shared" si="39"/>
        <v>15</v>
      </c>
    </row>
    <row r="211" spans="1:17">
      <c r="A211" s="225"/>
      <c r="B211" s="229" t="s">
        <v>74</v>
      </c>
      <c r="C211" s="86">
        <f>C210*P211/O210</f>
        <v>0</v>
      </c>
      <c r="D211" s="86">
        <f>D210*P211/O210</f>
        <v>0</v>
      </c>
      <c r="E211" s="86">
        <f>E210*P211/O210</f>
        <v>0</v>
      </c>
      <c r="F211" s="86">
        <f>F210*P211/O210</f>
        <v>0</v>
      </c>
      <c r="G211" s="86">
        <f>G210*P211/O210</f>
        <v>2.4</v>
      </c>
      <c r="H211" s="86">
        <f>H210*P211/O210</f>
        <v>4</v>
      </c>
      <c r="I211" s="86">
        <f>I210*P211/O210</f>
        <v>1.6</v>
      </c>
      <c r="J211" s="86">
        <f>J210*P211/O210</f>
        <v>2.4</v>
      </c>
      <c r="K211" s="86">
        <f>K210*P211/O210</f>
        <v>0.8</v>
      </c>
      <c r="L211" s="86">
        <f>L210*P211/O210</f>
        <v>0.8</v>
      </c>
      <c r="M211" s="86">
        <f>M210*P211/O210</f>
        <v>0</v>
      </c>
      <c r="N211" s="86">
        <f>N210*P211/O210</f>
        <v>0</v>
      </c>
      <c r="O211" s="87">
        <f t="shared" si="39"/>
        <v>12.000000000000002</v>
      </c>
      <c r="P211" s="165">
        <f>O210*80/100</f>
        <v>12</v>
      </c>
    </row>
    <row r="212" spans="1:17">
      <c r="A212" s="225"/>
      <c r="B212" s="230" t="s">
        <v>208</v>
      </c>
      <c r="C212" s="88">
        <f>รายเดือน63!B25</f>
        <v>0</v>
      </c>
      <c r="D212" s="88">
        <f>รายเดือน63!C25</f>
        <v>0</v>
      </c>
      <c r="E212" s="88">
        <f>รายเดือน63!D25</f>
        <v>0</v>
      </c>
      <c r="F212" s="88">
        <f>รายเดือน63!E25</f>
        <v>0</v>
      </c>
      <c r="G212" s="88">
        <f>รายเดือน63!F25</f>
        <v>2</v>
      </c>
      <c r="H212" s="88">
        <f>รายเดือน63!G25</f>
        <v>6</v>
      </c>
      <c r="I212" s="88">
        <f>รายเดือน63!H25</f>
        <v>19</v>
      </c>
      <c r="J212" s="88">
        <f>รายเดือน63!I25</f>
        <v>5</v>
      </c>
      <c r="K212" s="88">
        <f>รายเดือน63!J25</f>
        <v>0</v>
      </c>
      <c r="L212" s="88">
        <f>รายเดือน63!K25</f>
        <v>1</v>
      </c>
      <c r="M212" s="88">
        <f>รายเดือน63!L25</f>
        <v>1</v>
      </c>
      <c r="N212" s="88"/>
      <c r="O212" s="89">
        <f t="shared" si="39"/>
        <v>34</v>
      </c>
    </row>
    <row r="213" spans="1:17">
      <c r="A213" s="235"/>
      <c r="B213" s="231" t="s">
        <v>209</v>
      </c>
      <c r="C213" s="30">
        <f>C212</f>
        <v>0</v>
      </c>
      <c r="D213" s="30">
        <f>C212+D212</f>
        <v>0</v>
      </c>
      <c r="E213" s="30">
        <f>C212+D212+E212</f>
        <v>0</v>
      </c>
      <c r="F213" s="30">
        <f>C212+D212+E212+F212</f>
        <v>0</v>
      </c>
      <c r="G213" s="30">
        <f>C212+D212+E212+F212+G212</f>
        <v>2</v>
      </c>
      <c r="H213" s="30">
        <f>C212+D212+E212+F212+G212+H212</f>
        <v>8</v>
      </c>
      <c r="I213" s="30">
        <f>C212+D212+E212+F212+G212+H212+I212</f>
        <v>27</v>
      </c>
      <c r="J213" s="30">
        <f>C212+D212+E212+F212+G212+H212+I212+J212</f>
        <v>32</v>
      </c>
      <c r="K213" s="30">
        <f>C212+D212+E212+F212+G212+H212+I212+J212+K212</f>
        <v>32</v>
      </c>
      <c r="L213" s="30">
        <f>C212+D212+E212+F212+G212+H212+I212+J212+K212+L212</f>
        <v>33</v>
      </c>
      <c r="M213" s="30">
        <f>C212+D212+E212+F212+G212+H212+I212+J212+K212+L212+M212</f>
        <v>34</v>
      </c>
      <c r="N213" s="30">
        <f>C212+D212+E212+F212+G212+H212+I212+J212+K212+L212+M212+N212</f>
        <v>34</v>
      </c>
      <c r="O213" s="90"/>
    </row>
    <row r="214" spans="1:17">
      <c r="A214" s="232" t="s">
        <v>4</v>
      </c>
      <c r="B214" s="236" t="s">
        <v>72</v>
      </c>
      <c r="C214" s="175" t="s">
        <v>65</v>
      </c>
      <c r="D214" s="175" t="s">
        <v>66</v>
      </c>
      <c r="E214" s="175" t="s">
        <v>47</v>
      </c>
      <c r="F214" s="175" t="s">
        <v>48</v>
      </c>
      <c r="G214" s="175" t="s">
        <v>49</v>
      </c>
      <c r="H214" s="175" t="s">
        <v>50</v>
      </c>
      <c r="I214" s="175" t="s">
        <v>51</v>
      </c>
      <c r="J214" s="175" t="s">
        <v>52</v>
      </c>
      <c r="K214" s="175" t="s">
        <v>53</v>
      </c>
      <c r="L214" s="175" t="s">
        <v>54</v>
      </c>
      <c r="M214" s="175" t="s">
        <v>55</v>
      </c>
      <c r="N214" s="175" t="s">
        <v>56</v>
      </c>
      <c r="O214" s="175" t="s">
        <v>41</v>
      </c>
    </row>
    <row r="215" spans="1:17">
      <c r="A215" s="225"/>
      <c r="B215" s="226">
        <v>2558</v>
      </c>
      <c r="C215" s="241">
        <v>2</v>
      </c>
      <c r="D215" s="241">
        <v>0</v>
      </c>
      <c r="E215" s="241">
        <v>0</v>
      </c>
      <c r="F215" s="241">
        <v>0</v>
      </c>
      <c r="G215" s="241">
        <v>0</v>
      </c>
      <c r="H215" s="241">
        <v>3</v>
      </c>
      <c r="I215" s="241">
        <v>4</v>
      </c>
      <c r="J215" s="241">
        <v>8</v>
      </c>
      <c r="K215" s="241">
        <v>11</v>
      </c>
      <c r="L215" s="241">
        <v>3</v>
      </c>
      <c r="M215" s="241">
        <v>10</v>
      </c>
      <c r="N215" s="241">
        <v>1</v>
      </c>
      <c r="O215" s="84">
        <f t="shared" ref="O215:O222" si="41">SUM(C215:N215)</f>
        <v>42</v>
      </c>
    </row>
    <row r="216" spans="1:17">
      <c r="A216" s="225"/>
      <c r="B216" s="226">
        <v>2559</v>
      </c>
      <c r="C216" s="241">
        <v>1</v>
      </c>
      <c r="D216" s="241">
        <v>0</v>
      </c>
      <c r="E216" s="241">
        <v>0</v>
      </c>
      <c r="F216" s="241">
        <v>0</v>
      </c>
      <c r="G216" s="241">
        <v>0</v>
      </c>
      <c r="H216" s="241">
        <v>2</v>
      </c>
      <c r="I216" s="241">
        <v>0</v>
      </c>
      <c r="J216" s="241">
        <v>3</v>
      </c>
      <c r="K216" s="241">
        <v>0</v>
      </c>
      <c r="L216" s="241">
        <v>0</v>
      </c>
      <c r="M216" s="241">
        <v>0</v>
      </c>
      <c r="N216" s="241">
        <v>0</v>
      </c>
      <c r="O216" s="84">
        <f t="shared" si="41"/>
        <v>6</v>
      </c>
    </row>
    <row r="217" spans="1:17">
      <c r="A217" s="225"/>
      <c r="B217" s="226">
        <v>2560</v>
      </c>
      <c r="C217" s="241">
        <v>0</v>
      </c>
      <c r="D217" s="241">
        <v>0</v>
      </c>
      <c r="E217" s="241">
        <v>0</v>
      </c>
      <c r="F217" s="241">
        <v>0</v>
      </c>
      <c r="G217" s="241">
        <v>0</v>
      </c>
      <c r="H217" s="241">
        <v>0</v>
      </c>
      <c r="I217" s="241">
        <v>2</v>
      </c>
      <c r="J217" s="241">
        <v>1</v>
      </c>
      <c r="K217" s="241">
        <v>0</v>
      </c>
      <c r="L217" s="241">
        <v>0</v>
      </c>
      <c r="M217" s="241">
        <v>0</v>
      </c>
      <c r="N217" s="241">
        <v>0</v>
      </c>
      <c r="O217" s="84">
        <f t="shared" si="41"/>
        <v>3</v>
      </c>
    </row>
    <row r="218" spans="1:17">
      <c r="A218" s="225"/>
      <c r="B218" s="226" t="s">
        <v>152</v>
      </c>
      <c r="C218" s="241">
        <v>0</v>
      </c>
      <c r="D218" s="241">
        <v>0</v>
      </c>
      <c r="E218" s="241">
        <v>1</v>
      </c>
      <c r="F218" s="241">
        <v>0</v>
      </c>
      <c r="G218" s="241">
        <v>2</v>
      </c>
      <c r="H218" s="241">
        <v>8</v>
      </c>
      <c r="I218" s="241">
        <v>3</v>
      </c>
      <c r="J218" s="241">
        <v>3</v>
      </c>
      <c r="K218" s="241">
        <v>0</v>
      </c>
      <c r="L218" s="241">
        <v>1</v>
      </c>
      <c r="M218" s="241">
        <v>0</v>
      </c>
      <c r="N218" s="241">
        <v>1</v>
      </c>
      <c r="O218" s="84">
        <f t="shared" si="41"/>
        <v>19</v>
      </c>
    </row>
    <row r="219" spans="1:17">
      <c r="A219" s="225"/>
      <c r="B219" s="226" t="s">
        <v>154</v>
      </c>
      <c r="C219" s="241">
        <v>0</v>
      </c>
      <c r="D219" s="241">
        <v>0</v>
      </c>
      <c r="E219" s="241">
        <v>1</v>
      </c>
      <c r="F219" s="241">
        <v>2</v>
      </c>
      <c r="G219" s="241">
        <v>4</v>
      </c>
      <c r="H219" s="241">
        <v>18</v>
      </c>
      <c r="I219" s="241">
        <v>7</v>
      </c>
      <c r="J219" s="241">
        <v>7</v>
      </c>
      <c r="K219" s="241">
        <v>6</v>
      </c>
      <c r="L219" s="241">
        <v>5</v>
      </c>
      <c r="M219" s="241">
        <v>2</v>
      </c>
      <c r="N219" s="241">
        <v>0</v>
      </c>
      <c r="O219" s="84">
        <f t="shared" si="41"/>
        <v>52</v>
      </c>
    </row>
    <row r="220" spans="1:17">
      <c r="A220" s="168"/>
      <c r="B220" s="228" t="s">
        <v>207</v>
      </c>
      <c r="C220" s="91">
        <f>MEDIAN(C215:C219)</f>
        <v>0</v>
      </c>
      <c r="D220" s="91">
        <f t="shared" ref="D220:N220" si="42">MEDIAN(D215:D219)</f>
        <v>0</v>
      </c>
      <c r="E220" s="91">
        <f t="shared" si="42"/>
        <v>0</v>
      </c>
      <c r="F220" s="91">
        <f t="shared" si="42"/>
        <v>0</v>
      </c>
      <c r="G220" s="91">
        <f t="shared" si="42"/>
        <v>0</v>
      </c>
      <c r="H220" s="91">
        <f t="shared" si="42"/>
        <v>3</v>
      </c>
      <c r="I220" s="91">
        <f t="shared" si="42"/>
        <v>3</v>
      </c>
      <c r="J220" s="91">
        <f t="shared" si="42"/>
        <v>3</v>
      </c>
      <c r="K220" s="91">
        <f t="shared" si="42"/>
        <v>0</v>
      </c>
      <c r="L220" s="91">
        <f t="shared" si="42"/>
        <v>1</v>
      </c>
      <c r="M220" s="91">
        <f t="shared" si="42"/>
        <v>0</v>
      </c>
      <c r="N220" s="91">
        <f t="shared" si="42"/>
        <v>0</v>
      </c>
      <c r="O220" s="85">
        <f t="shared" si="41"/>
        <v>10</v>
      </c>
    </row>
    <row r="221" spans="1:17">
      <c r="A221" s="225"/>
      <c r="B221" s="229" t="s">
        <v>74</v>
      </c>
      <c r="C221" s="86">
        <f>C220*P221/O220</f>
        <v>0</v>
      </c>
      <c r="D221" s="86">
        <f>D220*P221/O220</f>
        <v>0</v>
      </c>
      <c r="E221" s="86">
        <f>E220*P221/O220</f>
        <v>0</v>
      </c>
      <c r="F221" s="86">
        <f>F220*P221/O220</f>
        <v>0</v>
      </c>
      <c r="G221" s="86">
        <f>G220*P221/O220</f>
        <v>0</v>
      </c>
      <c r="H221" s="86">
        <f>H220*P221/O220</f>
        <v>2.4</v>
      </c>
      <c r="I221" s="86">
        <f>I220*P221/O220</f>
        <v>2.4</v>
      </c>
      <c r="J221" s="86">
        <f>J220*P221/O220</f>
        <v>2.4</v>
      </c>
      <c r="K221" s="86">
        <f>K220*P221/O220</f>
        <v>0</v>
      </c>
      <c r="L221" s="86">
        <f>L220*P221/O220</f>
        <v>0.8</v>
      </c>
      <c r="M221" s="86">
        <f>M220*P221/O220</f>
        <v>0</v>
      </c>
      <c r="N221" s="86">
        <f>N220*P221/O220</f>
        <v>0</v>
      </c>
      <c r="O221" s="87">
        <f t="shared" si="41"/>
        <v>7.9999999999999991</v>
      </c>
      <c r="P221" s="165">
        <f>O220*80/100</f>
        <v>8</v>
      </c>
      <c r="Q221" s="92"/>
    </row>
    <row r="222" spans="1:17">
      <c r="A222" s="225"/>
      <c r="B222" s="230" t="s">
        <v>208</v>
      </c>
      <c r="C222" s="88">
        <f>รายเดือน63!B26</f>
        <v>0</v>
      </c>
      <c r="D222" s="88">
        <f>รายเดือน63!C26</f>
        <v>1</v>
      </c>
      <c r="E222" s="88">
        <f>รายเดือน63!D26</f>
        <v>1</v>
      </c>
      <c r="F222" s="88">
        <f>รายเดือน63!E26</f>
        <v>1</v>
      </c>
      <c r="G222" s="88">
        <f>รายเดือน63!F26</f>
        <v>1</v>
      </c>
      <c r="H222" s="88">
        <f>รายเดือน63!G26</f>
        <v>9</v>
      </c>
      <c r="I222" s="88">
        <f>รายเดือน63!H26</f>
        <v>15</v>
      </c>
      <c r="J222" s="88">
        <f>รายเดือน63!I26</f>
        <v>5</v>
      </c>
      <c r="K222" s="88">
        <f>รายเดือน63!J26</f>
        <v>7</v>
      </c>
      <c r="L222" s="88">
        <f>รายเดือน63!K26</f>
        <v>0</v>
      </c>
      <c r="M222" s="88">
        <f>รายเดือน63!L26</f>
        <v>0</v>
      </c>
      <c r="N222" s="88"/>
      <c r="O222" s="89">
        <f t="shared" si="41"/>
        <v>40</v>
      </c>
      <c r="Q222" s="92"/>
    </row>
    <row r="223" spans="1:17">
      <c r="A223" s="235"/>
      <c r="B223" s="231" t="s">
        <v>209</v>
      </c>
      <c r="C223" s="30">
        <f>C222</f>
        <v>0</v>
      </c>
      <c r="D223" s="30">
        <f>C222+D222</f>
        <v>1</v>
      </c>
      <c r="E223" s="30">
        <f>C222+D222+E222</f>
        <v>2</v>
      </c>
      <c r="F223" s="30">
        <f>C222+D222+E222+F222</f>
        <v>3</v>
      </c>
      <c r="G223" s="30">
        <f>C222+D222+E222+F222+G222</f>
        <v>4</v>
      </c>
      <c r="H223" s="30">
        <f>C222+D222+E222+F222+G222+H222</f>
        <v>13</v>
      </c>
      <c r="I223" s="30">
        <f>C222+D222+E222+F222+G222+H222+I222</f>
        <v>28</v>
      </c>
      <c r="J223" s="30">
        <f>C222+D222+E222+F222+G222+H222+I222+J222</f>
        <v>33</v>
      </c>
      <c r="K223" s="30">
        <f>C222+D222+E222+F222+G222+H222+I222+J222+K222</f>
        <v>40</v>
      </c>
      <c r="L223" s="30">
        <f>C222+D222+E222+F222+G222+H222+I222+J222+K222+L222</f>
        <v>40</v>
      </c>
      <c r="M223" s="30">
        <f>C222+D222+E222+F222+G222+H222+I222+J222+K222+L222+M222</f>
        <v>40</v>
      </c>
      <c r="N223" s="30">
        <f>C222+D222+E222+F222+G222+H222+I222+J222+K222+L222+M222+N222</f>
        <v>40</v>
      </c>
      <c r="O223" s="90"/>
    </row>
    <row r="224" spans="1:17">
      <c r="P224" s="136"/>
    </row>
    <row r="225" spans="16:16">
      <c r="P225" s="13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7</vt:i4>
      </vt:variant>
    </vt:vector>
  </HeadingPairs>
  <TitlesOfParts>
    <vt:vector size="7" baseType="lpstr">
      <vt:lpstr>ภาพรวมจังหวัด</vt:lpstr>
      <vt:lpstr>รายเดือน63</vt:lpstr>
      <vt:lpstr>แยก3 รหัส</vt:lpstr>
      <vt:lpstr> สัปดาห์ 47  (อำเภอ)</vt:lpstr>
      <vt:lpstr>รายตำบลwk 47</vt:lpstr>
      <vt:lpstr>รายหมู่บ้าน รง.506</vt:lpstr>
      <vt:lpstr>มัธยฐานรายอำเภอ63</vt:lpstr>
    </vt:vector>
  </TitlesOfParts>
  <Company>D.Y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LEK</dc:creator>
  <cp:lastModifiedBy>Jintawat</cp:lastModifiedBy>
  <cp:lastPrinted>2020-09-27T12:35:13Z</cp:lastPrinted>
  <dcterms:created xsi:type="dcterms:W3CDTF">2003-01-11T05:04:10Z</dcterms:created>
  <dcterms:modified xsi:type="dcterms:W3CDTF">2020-11-30T06:11:40Z</dcterms:modified>
</cp:coreProperties>
</file>