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60"/>
  </bookViews>
  <sheets>
    <sheet name="โครงสร้าง" sheetId="1" r:id="rId1"/>
    <sheet name="สรุปกรอบ" sheetId="5" r:id="rId2"/>
    <sheet name="สรุปสายงาน(ไม่ต้องกรอกข้อมูล)" sheetId="3" r:id="rId3"/>
    <sheet name="สรุปกลุ่มงานไม่ต้องกรอกข้อมูล" sheetId="4" r:id="rId4"/>
  </sheets>
  <calcPr calcId="124519"/>
</workbook>
</file>

<file path=xl/calcChain.xml><?xml version="1.0" encoding="utf-8"?>
<calcChain xmlns="http://schemas.openxmlformats.org/spreadsheetml/2006/main">
  <c r="E33" i="1"/>
  <c r="BO4" i="4" s="1"/>
  <c r="BJ4"/>
  <c r="BL4"/>
  <c r="BM4"/>
  <c r="BN4"/>
  <c r="BP4"/>
  <c r="BQ4"/>
  <c r="BR4"/>
  <c r="BS4"/>
  <c r="BT4"/>
  <c r="BV4"/>
  <c r="BW4"/>
  <c r="BX4"/>
  <c r="BZ4"/>
  <c r="CA4"/>
  <c r="CB4"/>
  <c r="CD4"/>
  <c r="CE4"/>
  <c r="CF4"/>
  <c r="CH4"/>
  <c r="CI4"/>
  <c r="CJ4"/>
  <c r="CL4"/>
  <c r="CM4"/>
  <c r="CN4"/>
  <c r="CP4"/>
  <c r="CQ4"/>
  <c r="BW4" i="3"/>
  <c r="D33" i="5"/>
  <c r="D32"/>
  <c r="D31"/>
  <c r="CX4" i="3" l="1"/>
  <c r="CU4"/>
  <c r="CR4"/>
  <c r="CL4"/>
  <c r="CO4"/>
  <c r="CI4"/>
  <c r="D56" i="5"/>
  <c r="E56" s="1"/>
  <c r="AP4" i="3"/>
  <c r="D9" i="5"/>
  <c r="O4" i="3" l="1"/>
  <c r="I4"/>
  <c r="L4"/>
  <c r="X4"/>
  <c r="U4"/>
  <c r="R4"/>
  <c r="C50" i="5" l="1"/>
  <c r="C49"/>
  <c r="CE4" i="3" s="1"/>
  <c r="CB4"/>
  <c r="BY4"/>
  <c r="BV4"/>
  <c r="BS4"/>
  <c r="BP4"/>
  <c r="BM4"/>
  <c r="BJ4"/>
  <c r="BG4"/>
  <c r="BD4"/>
  <c r="BA4"/>
  <c r="AX4"/>
  <c r="AU4"/>
  <c r="AR4"/>
  <c r="AO4"/>
  <c r="AI4"/>
  <c r="AF4"/>
  <c r="AC4"/>
  <c r="Z4"/>
  <c r="D61" i="5"/>
  <c r="E61" s="1"/>
  <c r="D60"/>
  <c r="E60" s="1"/>
  <c r="D59"/>
  <c r="E59" s="1"/>
  <c r="D58"/>
  <c r="E58" s="1"/>
  <c r="D57"/>
  <c r="E57" s="1"/>
  <c r="D48"/>
  <c r="E48" s="1"/>
  <c r="D46"/>
  <c r="D45"/>
  <c r="D43"/>
  <c r="D42"/>
  <c r="D40"/>
  <c r="D39"/>
  <c r="D38"/>
  <c r="E38" s="1"/>
  <c r="D36"/>
  <c r="D35"/>
  <c r="D30"/>
  <c r="E30" s="1"/>
  <c r="D29"/>
  <c r="E29" s="1"/>
  <c r="D27"/>
  <c r="D26"/>
  <c r="D25"/>
  <c r="AL4" i="3" s="1"/>
  <c r="D23" i="5"/>
  <c r="D22"/>
  <c r="D20"/>
  <c r="D19"/>
  <c r="D17"/>
  <c r="D16"/>
  <c r="D14"/>
  <c r="D13"/>
  <c r="D12"/>
  <c r="D10"/>
  <c r="D8"/>
  <c r="E8" s="1"/>
  <c r="D7"/>
  <c r="E7" s="1"/>
  <c r="D6"/>
  <c r="E6" s="1"/>
  <c r="D50" l="1"/>
  <c r="E50" s="1"/>
  <c r="C51"/>
  <c r="D18"/>
  <c r="E16" s="1"/>
  <c r="D21"/>
  <c r="E19" s="1"/>
  <c r="D34"/>
  <c r="E31" s="1"/>
  <c r="D15"/>
  <c r="E12" s="1"/>
  <c r="D41"/>
  <c r="E39" s="1"/>
  <c r="D44"/>
  <c r="E42" s="1"/>
  <c r="D47"/>
  <c r="E45" s="1"/>
  <c r="D28"/>
  <c r="E26" s="1"/>
  <c r="D37"/>
  <c r="E35" s="1"/>
  <c r="D11"/>
  <c r="E9" s="1"/>
  <c r="D24"/>
  <c r="E22" s="1"/>
  <c r="D49" l="1"/>
  <c r="E49" l="1"/>
  <c r="D51"/>
  <c r="E51" s="1"/>
  <c r="CF4" i="3"/>
  <c r="CG4" s="1"/>
  <c r="F4" i="4"/>
  <c r="E4"/>
  <c r="D4"/>
  <c r="C4"/>
  <c r="B4"/>
  <c r="CT4"/>
  <c r="CS4"/>
  <c r="BH4"/>
  <c r="BG4"/>
  <c r="BF4"/>
  <c r="BE4"/>
  <c r="BD4"/>
  <c r="BC4"/>
  <c r="BB4"/>
  <c r="BA4"/>
  <c r="AY4"/>
  <c r="AX4"/>
  <c r="AW4"/>
  <c r="AV4"/>
  <c r="AU4"/>
  <c r="AT4"/>
  <c r="AR4"/>
  <c r="AQ4"/>
  <c r="AP4"/>
  <c r="AO4"/>
  <c r="AN4"/>
  <c r="AM4"/>
  <c r="AK4"/>
  <c r="AJ4"/>
  <c r="AI4"/>
  <c r="AG4"/>
  <c r="AF4"/>
  <c r="AE4"/>
  <c r="AC4"/>
  <c r="AB4"/>
  <c r="Z4"/>
  <c r="Y4"/>
  <c r="X4"/>
  <c r="V4"/>
  <c r="U4"/>
  <c r="T4"/>
  <c r="S4"/>
  <c r="Q4" l="1"/>
  <c r="P4"/>
  <c r="O4"/>
  <c r="N4"/>
  <c r="L4"/>
  <c r="K4"/>
  <c r="J4"/>
  <c r="I4"/>
  <c r="H4"/>
  <c r="G4"/>
  <c r="G4" i="3" l="1"/>
  <c r="F4"/>
  <c r="E4"/>
  <c r="D4"/>
  <c r="C4"/>
  <c r="DA4"/>
  <c r="DD4" l="1"/>
  <c r="BN4"/>
  <c r="BO4" s="1"/>
  <c r="BB4"/>
  <c r="BC4" s="1"/>
  <c r="BX4"/>
  <c r="AQ4" l="1"/>
  <c r="CY4"/>
  <c r="CZ4" s="1"/>
  <c r="CV4"/>
  <c r="CW4" s="1"/>
  <c r="CS4"/>
  <c r="CT4" s="1"/>
  <c r="CP4" l="1"/>
  <c r="CM4"/>
  <c r="CN4" s="1"/>
  <c r="CJ4"/>
  <c r="CK4" s="1"/>
  <c r="CQ4" l="1"/>
  <c r="DB4"/>
  <c r="BQ4"/>
  <c r="BR4" s="1"/>
  <c r="BT4"/>
  <c r="BU4" s="1"/>
  <c r="BZ4"/>
  <c r="CA4" s="1"/>
  <c r="CC4"/>
  <c r="BK4"/>
  <c r="BL4" s="1"/>
  <c r="BH4"/>
  <c r="BI4" s="1"/>
  <c r="BE4"/>
  <c r="BF4" s="1"/>
  <c r="AY4"/>
  <c r="AZ4" s="1"/>
  <c r="AV4"/>
  <c r="AW4" s="1"/>
  <c r="AS4"/>
  <c r="AT4" s="1"/>
  <c r="AM4"/>
  <c r="AN4" s="1"/>
  <c r="AJ4"/>
  <c r="AK4" s="1"/>
  <c r="AG4"/>
  <c r="AH4" s="1"/>
  <c r="AD4"/>
  <c r="AE4" s="1"/>
  <c r="AA4"/>
  <c r="AB4" s="1"/>
  <c r="DC4" l="1"/>
  <c r="CD4"/>
  <c r="K41" i="1"/>
  <c r="CO4" i="4" s="1"/>
  <c r="N41" i="1"/>
  <c r="CU4" i="4" s="1"/>
  <c r="H41" i="1"/>
  <c r="CK4" i="4" s="1"/>
  <c r="E41" i="1"/>
  <c r="CG4" i="4" s="1"/>
  <c r="B41" i="1"/>
  <c r="CC4" i="4" s="1"/>
  <c r="K33" i="1"/>
  <c r="BY4" i="4" s="1"/>
  <c r="H33" i="1"/>
  <c r="BU4" i="4" s="1"/>
  <c r="N18" i="1"/>
  <c r="BI4" i="4" s="1"/>
  <c r="K18" i="1"/>
  <c r="AZ4" i="4" s="1"/>
  <c r="H18" i="1"/>
  <c r="AS4" i="4" s="1"/>
  <c r="B18" i="1"/>
  <c r="AH4" i="4" s="1"/>
  <c r="B5" i="1"/>
  <c r="M4" i="4" s="1"/>
  <c r="N5" i="1"/>
  <c r="AD4" i="4" s="1"/>
  <c r="K5" i="1"/>
  <c r="AA4" i="4" s="1"/>
  <c r="H5" i="1"/>
  <c r="W4" i="4" s="1"/>
  <c r="E5" i="1"/>
  <c r="R4" i="4" s="1"/>
  <c r="DE4" i="3" l="1"/>
  <c r="DF4" s="1"/>
  <c r="B33" i="1"/>
  <c r="BK4" i="4" s="1"/>
  <c r="E18" i="1"/>
  <c r="AL4" i="4" s="1"/>
  <c r="H30" i="1" l="1"/>
  <c r="CR4" i="4" s="1"/>
  <c r="K2" i="1" l="1"/>
  <c r="CV4" i="4" s="1"/>
</calcChain>
</file>

<file path=xl/sharedStrings.xml><?xml version="1.0" encoding="utf-8"?>
<sst xmlns="http://schemas.openxmlformats.org/spreadsheetml/2006/main" count="435" uniqueCount="180">
  <si>
    <t>1.กลุ่มบริหารงานทั่วไป</t>
  </si>
  <si>
    <t>นายช่างเทคนิค</t>
  </si>
  <si>
    <t>จพ.โสตทัศนศึกษา</t>
  </si>
  <si>
    <t>นักเทคนิคการแพทย์</t>
  </si>
  <si>
    <t>จพ.วิทยาศาสตร์การแพทย์</t>
  </si>
  <si>
    <t>นักวิทยาศาสตร์การแพทย์</t>
  </si>
  <si>
    <t>3.กลุ่มงานทันตกรรม</t>
  </si>
  <si>
    <t>ทันตกรรม</t>
  </si>
  <si>
    <t>4.กลุ่มงานเภสัชและ
คุ้มครองผู้บริโภค</t>
  </si>
  <si>
    <t>นายแพทย์</t>
  </si>
  <si>
    <t>เภสัชกร</t>
  </si>
  <si>
    <t>จพ.เภสัชกร</t>
  </si>
  <si>
    <t>5.กลุ่มงานการแพทย์</t>
  </si>
  <si>
    <t>6.กลุ่มงานโภชนศาสตร์</t>
  </si>
  <si>
    <t>โภชนากร</t>
  </si>
  <si>
    <t>นักโภชนาการ</t>
  </si>
  <si>
    <t>7.กลุ่มงานรังสีวิทยา</t>
  </si>
  <si>
    <t>นักรังสีการแพทย์</t>
  </si>
  <si>
    <t>จพ.รังสีการแพทย์</t>
  </si>
  <si>
    <t>8.กลุ่มงานเวชศาสตร์ฟื้นฟู</t>
  </si>
  <si>
    <t>นักกิจกรรมบำบัด</t>
  </si>
  <si>
    <t>นักกายภาพบำบัด</t>
  </si>
  <si>
    <t>ช่างกายอุปกรณ์</t>
  </si>
  <si>
    <t>นวก.สาธารณสุข</t>
  </si>
  <si>
    <t>นวก.คอมพิวเตอร์</t>
  </si>
  <si>
    <t>10.กล่มงานบริการ
ด้านปฐมภูมิและองค์รวม</t>
  </si>
  <si>
    <t>พยาบาลวิชาชีพ</t>
  </si>
  <si>
    <t>พยาบาลเทคนิค</t>
  </si>
  <si>
    <t>จพ.สาธารณสุข</t>
  </si>
  <si>
    <t>นักสังคมสงเคราะห์</t>
  </si>
  <si>
    <t>11.กลุ่มงานพยาบาล</t>
  </si>
  <si>
    <t>จพ.เวชกรรมฟื้นฟู*(รพ.ขนาด M1)</t>
  </si>
  <si>
    <t>หัวหน้าพยาบาล</t>
  </si>
  <si>
    <t>งานพยาบาลผู้ป่วยนอก</t>
  </si>
  <si>
    <t>งานการพยาบาลผู้ป่วย
อุบัติเหตุฉุกเฉินและนิติเวช</t>
  </si>
  <si>
    <t>นักปฏิบัติการฉุกเฉินการแพทย์</t>
  </si>
  <si>
    <t>/นวก.เงินและบัญชี</t>
  </si>
  <si>
    <t>จพ. การเงินและบัญชี</t>
  </si>
  <si>
    <t>นวก.สาธารณสุข(เวชสถิติ)</t>
  </si>
  <si>
    <t>จพ.เวชสถิติ/</t>
  </si>
  <si>
    <t>นักจิตวิทยา</t>
  </si>
  <si>
    <t>/นักจิตวิทยาคลินิค</t>
  </si>
  <si>
    <t>งานพยาบาลผู้ป่วยใน</t>
  </si>
  <si>
    <t>/จพ.สาธารณสุข(เวชกิจฉุกเฉิน)</t>
  </si>
  <si>
    <t>จพ.ฉุกเฉินการแพทย์</t>
  </si>
  <si>
    <t>งานการพยาบาลผู้ป่วยผ่าตัด
และวิสัญญีพยาบาล</t>
  </si>
  <si>
    <t>งานพยาบาลหน่วยควบคุม
การติดเชื้อและงานจ่ายกลาง</t>
  </si>
  <si>
    <t>งานการพยาบาลผู้ป่วยหนัก</t>
  </si>
  <si>
    <t>งานการพยาบาลผู้คลอด</t>
  </si>
  <si>
    <t>โรงพยาบาลชุมชน</t>
  </si>
  <si>
    <t>ผู้อำนวยการโรงพยาบาล (นายแพทย์)(ด้านเวชกรรม/ด้านสาธารณสุข/ด้านเวชกรรมป้องกัน)</t>
  </si>
  <si>
    <t>ทันตแพทย์</t>
  </si>
  <si>
    <t>/นักกายภาพบำบัด</t>
  </si>
  <si>
    <t>/นวก.สาธารณสุข</t>
  </si>
  <si>
    <t>จพ.พัสดุ</t>
  </si>
  <si>
    <t>งานธุรการ</t>
  </si>
  <si>
    <t>งานประกันสุขภาพ</t>
  </si>
  <si>
    <t>/นวก.พัสดุ</t>
  </si>
  <si>
    <t>จพ.ธุรการ</t>
  </si>
  <si>
    <t>2.กลุ่มงานเทคนิคการแพทย์</t>
  </si>
  <si>
    <t>จพ.ธุรการ(กลุ่มงานประกันสุขภาพ)</t>
  </si>
  <si>
    <t>จพ. การเงินและบัญชี
(กลุ่มงานประกันสุขภาพ)</t>
  </si>
  <si>
    <t>/นวก.สาธารณสุข(ทันตสาธารณสุข)</t>
  </si>
  <si>
    <t xml:space="preserve">จพ.ทันตสาธารณสุข
</t>
  </si>
  <si>
    <t>จพ.โสตทัศนศึกษา(กลุ่มงานธุรการ)</t>
  </si>
  <si>
    <t>นักจัดการงานทั่วไปและสายงานอื่น</t>
  </si>
  <si>
    <t>งานวิจัยและพัฒนา</t>
  </si>
  <si>
    <t>12.กลุ่มงานการแพทย์แผนไทย
และการแพทย์ทางเลือก</t>
  </si>
  <si>
    <t>แพทย์แผนไทย</t>
  </si>
  <si>
    <t>จพ.สาธารณสุข
(วุฒิป.การแพทย์แผนไทย)(อายุเวท)</t>
  </si>
  <si>
    <t>สายวิชาชีพ</t>
  </si>
  <si>
    <t>สาย  Back office</t>
  </si>
  <si>
    <t>ลำดับ</t>
  </si>
  <si>
    <t>เขต</t>
  </si>
  <si>
    <t>จังหวัด</t>
  </si>
  <si>
    <t>HCODE</t>
  </si>
  <si>
    <t>รพ.</t>
  </si>
  <si>
    <t>Type</t>
  </si>
  <si>
    <t>Active BED</t>
  </si>
  <si>
    <t xml:space="preserve">OP visit </t>
  </si>
  <si>
    <t>นวก.สธ(ทันต)/จพ.ทันตะ</t>
  </si>
  <si>
    <t>จพ.เภสัช</t>
  </si>
  <si>
    <t xml:space="preserve"> พยาบาลวิชาชีพ/พยาบาลเทคนิค </t>
  </si>
  <si>
    <t>รวม นักเทคนิคฯ, นักวิทย์ฯ จพ.วิทย์ฯ และนักนิติฯ</t>
  </si>
  <si>
    <t>นักกายภาพบำบัด,เจ้าพนักงานเวชกรรมฟื้นฟู</t>
  </si>
  <si>
    <t xml:space="preserve"> นักรังสี/จพ.รังสี/นักฟิสิกส์ฯ</t>
  </si>
  <si>
    <t xml:space="preserve"> นวก.สธ./จพ.สธ.</t>
  </si>
  <si>
    <t>นักโภชนาการ/โภชนากร</t>
  </si>
  <si>
    <t xml:space="preserve"> ช่างกายอุปกรณ์</t>
  </si>
  <si>
    <t xml:space="preserve"> นักกิจกรรมบำบัด,จพ.อาชีวบำบัด</t>
  </si>
  <si>
    <t xml:space="preserve"> นักจิตวิทยาคลินิก / นักจิตวิทยา</t>
  </si>
  <si>
    <t xml:space="preserve"> นักสังคมสงเคราะห์</t>
  </si>
  <si>
    <t xml:space="preserve"> จพ.เวชกิจฉุกเฉิน/นักปฏิบัติการฯ/จพ.ฉุกเฉินการแพทย์</t>
  </si>
  <si>
    <t xml:space="preserve"> จพ.โสตฯ/ นวก.โสตฯ</t>
  </si>
  <si>
    <t xml:space="preserve"> นวก.เวชสถิติ/
จพ.เวชสถิติ</t>
  </si>
  <si>
    <t>รวมสายวิชาชีพ</t>
  </si>
  <si>
    <t>งานพัสดุ</t>
  </si>
  <si>
    <t xml:space="preserve"> FTE 2</t>
  </si>
  <si>
    <t xml:space="preserve"> รพ. เสนอ</t>
  </si>
  <si>
    <t>ผลต่าง</t>
  </si>
  <si>
    <t>งานบริหารทั่วไป</t>
  </si>
  <si>
    <t>งานการเงินและบัญชี</t>
  </si>
  <si>
    <t>งานเทคโนโลยีและสารสนเทศ</t>
  </si>
  <si>
    <t>จพ.โสตทัศนศึกษา(รพ.ขนาดM2)</t>
  </si>
  <si>
    <t>รวมสาย back office</t>
  </si>
  <si>
    <t>Hcode</t>
  </si>
  <si>
    <t>โรงพยาบาล</t>
  </si>
  <si>
    <t>ขนาด</t>
  </si>
  <si>
    <t>***กรุณากรอกข้อมูลให้ครบ***</t>
  </si>
  <si>
    <t>รวมทุกสายงาน</t>
  </si>
  <si>
    <t>จพ.การเงินและบัญชี/นวก.เงินและบัญชี</t>
  </si>
  <si>
    <t>จพ.พัสดุ/นวก.พัสดุ</t>
  </si>
  <si>
    <t>จพ.สาธารณสุข
(วุฒิ ป. การแพทย์แผนไทย)(อายุรเวท)</t>
  </si>
  <si>
    <t>รวมกลุ่มงานบริหารทั่วไป</t>
  </si>
  <si>
    <t>รวมกลุ่มงานเทคนิคการแพทย์</t>
  </si>
  <si>
    <t>รวมกลุ่มงานทันตกรรม</t>
  </si>
  <si>
    <t>รวมกลุ่มงานเภสัชกร
และคุ้มครองผู้บริโภค</t>
  </si>
  <si>
    <t>รวมกลุ่มงานการแพทย์</t>
  </si>
  <si>
    <t>รวมกลุ่มงานโภชนศาสตร์</t>
  </si>
  <si>
    <t>รวมกลุ่มงานรังสีการแพทย์</t>
  </si>
  <si>
    <t>รวมกลุ่มงานเวชศาสตร์ฟื้นฟู</t>
  </si>
  <si>
    <t>รวมกลุ่มงานประกันสุขภาพยุทธศาสตร์
และสารสนเทศทางการแพทย์</t>
  </si>
  <si>
    <t>10.กลุ่มงานบริการ
ด้านปฐมภูมิและองค์รวม</t>
  </si>
  <si>
    <t>9.กลุ่มงานประกันสุขภาพ ยุทธศาสตร์
และสารสนเทศทางการแพทย์</t>
  </si>
  <si>
    <t>รวมกลุ่มงานบริการด้านปฐมและองค์รวม</t>
  </si>
  <si>
    <t>รวมกลุ่มงานพยาบาล</t>
  </si>
  <si>
    <t>รวมกลุ่มแพทย์แผนไทยและแพทย์ทางเลือก</t>
  </si>
  <si>
    <t>รวมทุกกลุ่มงาน</t>
  </si>
  <si>
    <t xml:space="preserve">แบบฟอร์มสรุปกรอบอัตรากำลังตามสายงาน </t>
  </si>
  <si>
    <t>สรุปกรอบอัตรากำลังตามสายงาน(FTE2)</t>
  </si>
  <si>
    <t>ตำแหน่งตามภารกิจ/สายงาน</t>
  </si>
  <si>
    <t>(กรอกจำนวนตามFTE2ขั้นสูง)</t>
  </si>
  <si>
    <t>จำนวน
ตามกรอบ(ไม่ต้องกรอกข้อมูล)</t>
  </si>
  <si>
    <t>รวม พยาบาลวิชาชีพ, พยาบาลเทคนิค</t>
  </si>
  <si>
    <t xml:space="preserve">นักวิทยาศาสตร์การแพทย์ 
</t>
  </si>
  <si>
    <t>เจ้าพนักงานวิทยาศาสตร์การแพทย์</t>
  </si>
  <si>
    <t>รวมนักเทคนิคฯ, นักวิทย์ฯ และจพ.วิทย์ฯ</t>
  </si>
  <si>
    <t>เจ้าพนักงานเวชกรรมฟื้นฟู</t>
  </si>
  <si>
    <t>รวมนักกายฯ, เจ้าพนักงานเวชกรรมฟื้นฟู</t>
  </si>
  <si>
    <t>เจ้าพนักงานรังสีการแพทย์</t>
  </si>
  <si>
    <t>รวม นักรังสีฯและจพ.รังสีฯ</t>
  </si>
  <si>
    <t>นักวิชาการสาธารณสุข (ทันตสาธารณสุข)</t>
  </si>
  <si>
    <t>เจ้าพนักงานทันตสาธารณสุข</t>
  </si>
  <si>
    <t>รวม นวก.สธ (ทันตสาธารณสุข),จพ.ทันตสาธารณสุข</t>
  </si>
  <si>
    <t>เจ้าพนักงานเภสัชกรรม</t>
  </si>
  <si>
    <t>นักจิตวิทยาคลินิก</t>
  </si>
  <si>
    <t>รวม นักจิตวิทยา,นักจิตวิทยาคลินิก</t>
  </si>
  <si>
    <t>เจ้าพนักงานสาธารณสุข (เวชกิจฉุกเฉิน)</t>
  </si>
  <si>
    <t>จพ.การแพทย์ฉุกเฉิน</t>
  </si>
  <si>
    <t>รวมนักปฏิบัติการฉุกเฉินการแพทย์,เจ้าพนักงานสาธารณสุข (เวชกิจฉุกเฉิน) , จพ.การแพทย์ฉุกเฉิน</t>
  </si>
  <si>
    <t>นักวิชาการสาธารณสุข</t>
  </si>
  <si>
    <t>เจ้าพนักงานสาธารณสุข</t>
  </si>
  <si>
    <t>รวม นวก.สธ./จพ.สธ.</t>
  </si>
  <si>
    <t>เจ้าพนักงานโสตทัศนศึกษา</t>
  </si>
  <si>
    <t>นักวิชาการสาธารณสุข (เวชสถิติ)</t>
  </si>
  <si>
    <t>เจ้าพนักงานเวชสถิติ</t>
  </si>
  <si>
    <t>รวม นวก.สธ.(เวชสถิติ), จพ.เวชสถิติ</t>
  </si>
  <si>
    <t>เจ้าพนักงานสาธารณสุข (อายุรเวท)</t>
  </si>
  <si>
    <t>รวม แพทย์แผนไทย 
เจ้าพนักงานสาธารณสุข (อายุรเวท)</t>
  </si>
  <si>
    <t>รวมนักโภชนาการ,โภชนาการ</t>
  </si>
  <si>
    <t>จำนวนคนกรอบอัตรากำลังตามสายงาน(FTE2)</t>
  </si>
  <si>
    <t>แบบสรุปกรอบอัตรากำลังสายสนับสนุนตาม(active bed)</t>
  </si>
  <si>
    <t>งาน</t>
  </si>
  <si>
    <t>กรอบขั้นสูง
(active bed)</t>
  </si>
  <si>
    <t>จำนวนตาม
กรอบข้อมูล</t>
  </si>
  <si>
    <t>งานบริหาร</t>
  </si>
  <si>
    <t>งานการเงิน</t>
  </si>
  <si>
    <t>งานพัสดุและซ่อมบำรุง</t>
  </si>
  <si>
    <t>งานเทคโนโลยีสารสนเทศ</t>
  </si>
  <si>
    <t xml:space="preserve">Active Bed </t>
  </si>
  <si>
    <t>OP Visit</t>
  </si>
  <si>
    <t>ประชากรของCUP 4 สิทธิ)</t>
  </si>
  <si>
    <t>ประชากรของCUP 4 สิทธิของหน่วยงานอื่น 
(อปท.มหาวิทยาลัย, เอกชน ฯลฯ )</t>
  </si>
  <si>
    <t>ประชากร 4 สิทธิ รพ.รับผิดชอบปฐมภูมิ</t>
  </si>
  <si>
    <t>ประชากร 4 สิทธิ เขต รพ.สต. รับผิดชอบปฐมภูมิ</t>
  </si>
  <si>
    <t>จำนวนคนกรอบอัตรากำลังตามสายback office</t>
  </si>
  <si>
    <t>ประชากร 4 สิทธิ เขต 
รพ.สต. รับผิดชอบปฐมภูมิ</t>
  </si>
  <si>
    <t>9.กลุ่มงานประกันสุขภาพ ยุทธศาสตร์และสารสนเทศทางการแพทย์</t>
  </si>
  <si>
    <t>แบบฟอร์มที่ 1</t>
  </si>
  <si>
    <t>แบบฟอร์มที่ 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</si>
</sst>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0000"/>
    <numFmt numFmtId="188" formatCode="_-* #,##0.0_-;\-* #,##0.0_-;_-* \-??_-;_-@_-"/>
  </numFmts>
  <fonts count="26"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sz val="12"/>
      <color theme="1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Angsana New"/>
      <family val="1"/>
    </font>
    <font>
      <b/>
      <sz val="16"/>
      <color theme="0"/>
      <name val="Angsana New"/>
      <family val="1"/>
    </font>
    <font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6"/>
      <color theme="1"/>
      <name val="AngsanaUPC"/>
      <family val="1"/>
    </font>
    <font>
      <sz val="16"/>
      <color indexed="8"/>
      <name val="Angsana New"/>
      <family val="1"/>
    </font>
    <font>
      <b/>
      <sz val="16"/>
      <color indexed="8"/>
      <name val="Angsana New"/>
      <family val="1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28"/>
      <color theme="1"/>
      <name val="Angsana New"/>
      <family val="1"/>
    </font>
    <font>
      <sz val="18"/>
      <color theme="1"/>
      <name val="Angsana New"/>
      <family val="1"/>
    </font>
    <font>
      <sz val="20"/>
      <color theme="1"/>
      <name val="Angsana New"/>
      <family val="1"/>
    </font>
    <font>
      <b/>
      <sz val="18"/>
      <color theme="1"/>
      <name val="Angsana New"/>
      <family val="1"/>
    </font>
    <font>
      <b/>
      <sz val="24"/>
      <color theme="1"/>
      <name val="Angsana New"/>
      <family val="1"/>
    </font>
    <font>
      <b/>
      <sz val="24"/>
      <color indexed="8"/>
      <name val="Angsana New"/>
      <family val="1"/>
    </font>
    <font>
      <b/>
      <sz val="24"/>
      <name val="Angsana New"/>
      <family val="1"/>
    </font>
    <font>
      <b/>
      <sz val="28"/>
      <color theme="1"/>
      <name val="Angsana New"/>
      <family val="1"/>
    </font>
    <font>
      <b/>
      <sz val="12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UPC"/>
      <family val="1"/>
    </font>
    <font>
      <b/>
      <sz val="14"/>
      <color indexed="8"/>
      <name val="Angsana New"/>
      <family val="1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2BF55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0C8F4"/>
        <bgColor indexed="64"/>
      </patternFill>
    </fill>
    <fill>
      <patternFill patternType="solid">
        <fgColor rgb="FFF0C8F4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1" fillId="0" borderId="0" xfId="0" applyFont="1" applyBorder="1" applyAlignment="1">
      <alignment vertical="center"/>
    </xf>
    <xf numFmtId="0" fontId="1" fillId="0" borderId="5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6" fillId="3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9" borderId="1" xfId="0" applyFont="1" applyFill="1" applyBorder="1" applyAlignment="1" applyProtection="1">
      <alignment horizontal="center" vertical="center" wrapText="1"/>
    </xf>
    <xf numFmtId="0" fontId="10" fillId="9" borderId="2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vertical="center" textRotation="90"/>
    </xf>
    <xf numFmtId="0" fontId="6" fillId="0" borderId="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" fontId="8" fillId="0" borderId="1" xfId="0" applyNumberFormat="1" applyFont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</xf>
    <xf numFmtId="187" fontId="10" fillId="6" borderId="6" xfId="0" applyNumberFormat="1" applyFont="1" applyFill="1" applyBorder="1" applyAlignment="1" applyProtection="1">
      <alignment vertical="center" textRotation="90"/>
    </xf>
    <xf numFmtId="0" fontId="0" fillId="4" borderId="0" xfId="0" applyFill="1" applyProtection="1"/>
    <xf numFmtId="3" fontId="6" fillId="4" borderId="1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0" fillId="4" borderId="0" xfId="0" applyFill="1"/>
    <xf numFmtId="0" fontId="8" fillId="4" borderId="12" xfId="0" applyFont="1" applyFill="1" applyBorder="1" applyAlignment="1" applyProtection="1"/>
    <xf numFmtId="0" fontId="8" fillId="4" borderId="10" xfId="0" applyFont="1" applyFill="1" applyBorder="1" applyAlignment="1" applyProtection="1"/>
    <xf numFmtId="0" fontId="10" fillId="23" borderId="0" xfId="0" applyFont="1" applyFill="1" applyBorder="1" applyAlignment="1" applyProtection="1">
      <alignment horizontal="center" vertical="center" wrapText="1"/>
    </xf>
    <xf numFmtId="3" fontId="6" fillId="4" borderId="0" xfId="0" applyNumberFormat="1" applyFont="1" applyFill="1" applyBorder="1" applyAlignment="1" applyProtection="1">
      <alignment horizontal="center"/>
    </xf>
    <xf numFmtId="1" fontId="6" fillId="4" borderId="0" xfId="0" applyNumberFormat="1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1" fillId="4" borderId="0" xfId="0" applyFont="1" applyFill="1" applyBorder="1"/>
    <xf numFmtId="3" fontId="6" fillId="28" borderId="1" xfId="0" applyNumberFormat="1" applyFont="1" applyFill="1" applyBorder="1" applyAlignment="1" applyProtection="1">
      <alignment horizontal="center"/>
    </xf>
    <xf numFmtId="1" fontId="6" fillId="28" borderId="1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2" fillId="0" borderId="8" xfId="0" applyFont="1" applyBorder="1" applyAlignment="1"/>
    <xf numFmtId="0" fontId="2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4" fillId="27" borderId="1" xfId="0" applyFont="1" applyFill="1" applyBorder="1" applyAlignment="1">
      <alignment horizontal="center" vertical="center" textRotation="90"/>
    </xf>
    <xf numFmtId="0" fontId="1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0" fontId="13" fillId="4" borderId="0" xfId="0" applyFont="1" applyFill="1" applyProtection="1"/>
    <xf numFmtId="0" fontId="1" fillId="4" borderId="0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textRotation="90"/>
    </xf>
    <xf numFmtId="0" fontId="7" fillId="7" borderId="1" xfId="0" applyFont="1" applyFill="1" applyBorder="1" applyAlignment="1">
      <alignment horizontal="center" vertical="center" textRotation="90"/>
    </xf>
    <xf numFmtId="0" fontId="15" fillId="27" borderId="1" xfId="0" applyFont="1" applyFill="1" applyBorder="1" applyAlignment="1">
      <alignment horizontal="center" vertical="center" textRotation="90"/>
    </xf>
    <xf numFmtId="0" fontId="15" fillId="2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vertical="center" textRotation="90" wrapText="1"/>
    </xf>
    <xf numFmtId="0" fontId="7" fillId="28" borderId="1" xfId="0" applyFont="1" applyFill="1" applyBorder="1" applyAlignment="1">
      <alignment horizontal="center" vertical="center" textRotation="90"/>
    </xf>
    <xf numFmtId="0" fontId="7" fillId="28" borderId="1" xfId="0" applyFont="1" applyFill="1" applyBorder="1" applyAlignment="1">
      <alignment horizontal="center" vertical="center" textRotation="90" wrapText="1"/>
    </xf>
    <xf numFmtId="0" fontId="21" fillId="4" borderId="5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/>
    <xf numFmtId="0" fontId="21" fillId="4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4" borderId="5" xfId="0" applyFont="1" applyFill="1" applyBorder="1"/>
    <xf numFmtId="0" fontId="21" fillId="4" borderId="6" xfId="0" applyFont="1" applyFill="1" applyBorder="1"/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3" fontId="23" fillId="0" borderId="0" xfId="0" applyNumberFormat="1" applyFont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14" fillId="0" borderId="1" xfId="0" applyNumberFormat="1" applyFont="1" applyBorder="1"/>
    <xf numFmtId="0" fontId="22" fillId="0" borderId="0" xfId="0" applyFont="1" applyBorder="1"/>
    <xf numFmtId="0" fontId="22" fillId="0" borderId="0" xfId="0" applyFont="1"/>
    <xf numFmtId="0" fontId="22" fillId="0" borderId="1" xfId="0" applyFont="1" applyBorder="1" applyAlignment="1">
      <alignment horizontal="left"/>
    </xf>
    <xf numFmtId="3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vertical="top" wrapText="1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 wrapText="1"/>
    </xf>
    <xf numFmtId="0" fontId="22" fillId="3" borderId="2" xfId="0" applyFont="1" applyFill="1" applyBorder="1" applyAlignment="1">
      <alignment horizontal="left" wrapText="1"/>
    </xf>
    <xf numFmtId="0" fontId="22" fillId="0" borderId="14" xfId="0" applyFont="1" applyBorder="1" applyAlignment="1">
      <alignment horizontal="left"/>
    </xf>
    <xf numFmtId="0" fontId="22" fillId="3" borderId="1" xfId="0" applyFont="1" applyFill="1" applyBorder="1" applyAlignment="1">
      <alignment horizontal="left" wrapText="1"/>
    </xf>
    <xf numFmtId="0" fontId="22" fillId="0" borderId="1" xfId="0" applyFont="1" applyBorder="1"/>
    <xf numFmtId="3" fontId="22" fillId="3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0" fontId="8" fillId="25" borderId="1" xfId="0" applyFont="1" applyFill="1" applyBorder="1" applyAlignment="1" applyProtection="1">
      <alignment horizontal="center"/>
      <protection locked="0"/>
    </xf>
    <xf numFmtId="0" fontId="8" fillId="25" borderId="1" xfId="0" applyFont="1" applyFill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32" borderId="1" xfId="0" applyFont="1" applyFill="1" applyBorder="1" applyAlignment="1">
      <alignment horizontal="center" vertical="center"/>
    </xf>
    <xf numFmtId="0" fontId="12" fillId="3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3" fontId="12" fillId="0" borderId="0" xfId="0" applyNumberFormat="1" applyFont="1"/>
    <xf numFmtId="0" fontId="12" fillId="0" borderId="5" xfId="0" applyFont="1" applyBorder="1"/>
    <xf numFmtId="0" fontId="12" fillId="0" borderId="12" xfId="0" applyFont="1" applyBorder="1"/>
    <xf numFmtId="0" fontId="8" fillId="4" borderId="0" xfId="0" applyFont="1" applyFill="1" applyBorder="1" applyAlignment="1" applyProtection="1"/>
    <xf numFmtId="3" fontId="8" fillId="4" borderId="0" xfId="0" applyNumberFormat="1" applyFont="1" applyFill="1" applyBorder="1" applyAlignment="1" applyProtection="1">
      <alignment horizontal="center" vertical="center"/>
    </xf>
    <xf numFmtId="3" fontId="1" fillId="28" borderId="1" xfId="0" applyNumberFormat="1" applyFont="1" applyFill="1" applyBorder="1" applyAlignment="1" applyProtection="1">
      <alignment horizontal="center" vertical="center"/>
      <protection locked="0"/>
    </xf>
    <xf numFmtId="0" fontId="1" fillId="28" borderId="4" xfId="0" applyFont="1" applyFill="1" applyBorder="1" applyAlignment="1" applyProtection="1">
      <alignment horizontal="center" vertical="center"/>
      <protection locked="0"/>
    </xf>
    <xf numFmtId="0" fontId="1" fillId="28" borderId="1" xfId="0" applyFont="1" applyFill="1" applyBorder="1" applyAlignment="1" applyProtection="1">
      <alignment horizontal="center" vertical="center"/>
      <protection locked="0"/>
    </xf>
    <xf numFmtId="3" fontId="1" fillId="28" borderId="4" xfId="0" applyNumberFormat="1" applyFont="1" applyFill="1" applyBorder="1" applyAlignment="1" applyProtection="1">
      <alignment horizontal="center" vertical="center"/>
      <protection locked="0"/>
    </xf>
    <xf numFmtId="0" fontId="1" fillId="28" borderId="1" xfId="0" applyFont="1" applyFill="1" applyBorder="1" applyAlignment="1" applyProtection="1">
      <alignment horizontal="center"/>
      <protection locked="0"/>
    </xf>
    <xf numFmtId="0" fontId="1" fillId="28" borderId="4" xfId="0" applyFont="1" applyFill="1" applyBorder="1" applyAlignment="1" applyProtection="1">
      <alignment horizontal="center"/>
      <protection locked="0"/>
    </xf>
    <xf numFmtId="1" fontId="1" fillId="28" borderId="4" xfId="0" applyNumberFormat="1" applyFont="1" applyFill="1" applyBorder="1" applyAlignment="1" applyProtection="1">
      <alignment horizontal="center"/>
      <protection locked="0"/>
    </xf>
    <xf numFmtId="0" fontId="4" fillId="28" borderId="4" xfId="0" applyFont="1" applyFill="1" applyBorder="1" applyAlignment="1" applyProtection="1">
      <alignment horizontal="center" vertical="center"/>
      <protection locked="0"/>
    </xf>
    <xf numFmtId="3" fontId="22" fillId="0" borderId="1" xfId="0" applyNumberFormat="1" applyFont="1" applyBorder="1" applyAlignment="1" applyProtection="1">
      <alignment horizontal="center" vertical="center"/>
      <protection locked="0"/>
    </xf>
    <xf numFmtId="3" fontId="22" fillId="33" borderId="1" xfId="1" applyNumberFormat="1" applyFont="1" applyFill="1" applyBorder="1" applyAlignment="1" applyProtection="1">
      <alignment horizontal="center" vertical="center"/>
      <protection locked="0"/>
    </xf>
    <xf numFmtId="3" fontId="22" fillId="33" borderId="5" xfId="1" applyNumberFormat="1" applyFont="1" applyFill="1" applyBorder="1" applyAlignment="1" applyProtection="1">
      <alignment horizontal="center" vertical="center"/>
      <protection locked="0"/>
    </xf>
    <xf numFmtId="3" fontId="22" fillId="33" borderId="7" xfId="1" applyNumberFormat="1" applyFont="1" applyFill="1" applyBorder="1" applyAlignment="1" applyProtection="1">
      <alignment horizontal="center" vertical="center"/>
      <protection locked="0"/>
    </xf>
    <xf numFmtId="1" fontId="22" fillId="0" borderId="1" xfId="0" applyNumberFormat="1" applyFont="1" applyBorder="1" applyAlignment="1" applyProtection="1">
      <alignment horizontal="center" vertical="center"/>
    </xf>
    <xf numFmtId="3" fontId="22" fillId="0" borderId="1" xfId="0" applyNumberFormat="1" applyFont="1" applyBorder="1" applyAlignment="1" applyProtection="1">
      <alignment horizontal="center" vertical="center"/>
    </xf>
    <xf numFmtId="1" fontId="22" fillId="3" borderId="1" xfId="0" applyNumberFormat="1" applyFont="1" applyFill="1" applyBorder="1" applyAlignment="1" applyProtection="1">
      <alignment horizontal="center" vertical="center"/>
    </xf>
    <xf numFmtId="1" fontId="22" fillId="4" borderId="1" xfId="0" applyNumberFormat="1" applyFont="1" applyFill="1" applyBorder="1" applyAlignment="1" applyProtection="1">
      <alignment horizontal="center" vertical="center"/>
    </xf>
    <xf numFmtId="1" fontId="22" fillId="0" borderId="4" xfId="0" applyNumberFormat="1" applyFont="1" applyBorder="1" applyAlignment="1" applyProtection="1">
      <alignment horizontal="center" vertical="center"/>
    </xf>
    <xf numFmtId="1" fontId="22" fillId="3" borderId="4" xfId="0" applyNumberFormat="1" applyFont="1" applyFill="1" applyBorder="1" applyAlignment="1" applyProtection="1">
      <alignment horizontal="center" vertical="center"/>
    </xf>
    <xf numFmtId="3" fontId="6" fillId="28" borderId="1" xfId="0" applyNumberFormat="1" applyFont="1" applyFill="1" applyBorder="1" applyAlignment="1" applyProtection="1">
      <alignment horizontal="center"/>
      <protection locked="0"/>
    </xf>
    <xf numFmtId="3" fontId="12" fillId="3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33" borderId="1" xfId="0" applyNumberFormat="1" applyFont="1" applyFill="1" applyBorder="1" applyAlignment="1" applyProtection="1">
      <alignment horizontal="center" vertical="center"/>
      <protection locked="0"/>
    </xf>
    <xf numFmtId="0" fontId="1" fillId="28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28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28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3" fillId="0" borderId="0" xfId="0" applyFont="1" applyBorder="1" applyAlignment="1">
      <alignment horizontal="right"/>
    </xf>
    <xf numFmtId="3" fontId="22" fillId="33" borderId="5" xfId="1" applyNumberFormat="1" applyFont="1" applyFill="1" applyBorder="1" applyAlignment="1" applyProtection="1">
      <alignment horizontal="center" vertical="center"/>
      <protection locked="0"/>
    </xf>
    <xf numFmtId="3" fontId="22" fillId="33" borderId="7" xfId="1" applyNumberFormat="1" applyFont="1" applyFill="1" applyBorder="1" applyAlignment="1" applyProtection="1">
      <alignment horizontal="center" vertical="center"/>
      <protection locked="0"/>
    </xf>
    <xf numFmtId="3" fontId="22" fillId="33" borderId="6" xfId="1" applyNumberFormat="1" applyFont="1" applyFill="1" applyBorder="1" applyAlignment="1" applyProtection="1">
      <alignment horizontal="center" vertical="center"/>
      <protection locked="0"/>
    </xf>
    <xf numFmtId="3" fontId="22" fillId="0" borderId="1" xfId="0" applyNumberFormat="1" applyFont="1" applyBorder="1" applyAlignment="1" applyProtection="1">
      <alignment horizontal="center" vertical="center"/>
    </xf>
    <xf numFmtId="3" fontId="22" fillId="0" borderId="5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/>
    </xf>
    <xf numFmtId="3" fontId="22" fillId="32" borderId="5" xfId="0" applyNumberFormat="1" applyFont="1" applyFill="1" applyBorder="1" applyAlignment="1">
      <alignment horizontal="center" vertical="center" wrapText="1"/>
    </xf>
    <xf numFmtId="3" fontId="22" fillId="32" borderId="6" xfId="0" applyNumberFormat="1" applyFont="1" applyFill="1" applyBorder="1" applyAlignment="1">
      <alignment horizontal="center" vertical="center" wrapText="1"/>
    </xf>
    <xf numFmtId="1" fontId="22" fillId="32" borderId="5" xfId="0" applyNumberFormat="1" applyFont="1" applyFill="1" applyBorder="1" applyAlignment="1">
      <alignment horizontal="center" vertical="center" wrapText="1"/>
    </xf>
    <xf numFmtId="1" fontId="22" fillId="32" borderId="6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</xf>
    <xf numFmtId="188" fontId="5" fillId="12" borderId="2" xfId="1" applyNumberFormat="1" applyFont="1" applyFill="1" applyBorder="1" applyAlignment="1" applyProtection="1">
      <alignment horizontal="center" vertical="center" wrapText="1"/>
    </xf>
    <xf numFmtId="188" fontId="5" fillId="12" borderId="3" xfId="1" applyNumberFormat="1" applyFont="1" applyFill="1" applyBorder="1" applyAlignment="1" applyProtection="1">
      <alignment horizontal="center" vertical="center" wrapText="1"/>
    </xf>
    <xf numFmtId="188" fontId="5" fillId="12" borderId="4" xfId="1" applyNumberFormat="1" applyFont="1" applyFill="1" applyBorder="1" applyAlignment="1" applyProtection="1">
      <alignment horizontal="center" vertical="center" wrapText="1"/>
    </xf>
    <xf numFmtId="188" fontId="5" fillId="11" borderId="2" xfId="1" applyNumberFormat="1" applyFont="1" applyFill="1" applyBorder="1" applyAlignment="1" applyProtection="1">
      <alignment horizontal="center" vertical="center" wrapText="1"/>
    </xf>
    <xf numFmtId="188" fontId="5" fillId="11" borderId="3" xfId="1" applyNumberFormat="1" applyFont="1" applyFill="1" applyBorder="1" applyAlignment="1" applyProtection="1">
      <alignment horizontal="center" vertical="center" wrapText="1"/>
    </xf>
    <xf numFmtId="188" fontId="5" fillId="13" borderId="3" xfId="1" applyNumberFormat="1" applyFont="1" applyFill="1" applyBorder="1" applyAlignment="1" applyProtection="1">
      <alignment horizontal="center" vertical="center" wrapText="1"/>
    </xf>
    <xf numFmtId="3" fontId="10" fillId="10" borderId="1" xfId="0" applyNumberFormat="1" applyFont="1" applyFill="1" applyBorder="1" applyAlignment="1" applyProtection="1">
      <alignment horizontal="center" vertical="center" wrapText="1"/>
    </xf>
    <xf numFmtId="3" fontId="25" fillId="10" borderId="1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12" fillId="26" borderId="1" xfId="0" applyFont="1" applyFill="1" applyBorder="1" applyAlignment="1" applyProtection="1">
      <alignment horizontal="center" vertical="center"/>
    </xf>
    <xf numFmtId="0" fontId="12" fillId="18" borderId="1" xfId="0" applyFont="1" applyFill="1" applyBorder="1" applyAlignment="1" applyProtection="1">
      <alignment horizontal="center" vertical="center"/>
    </xf>
    <xf numFmtId="0" fontId="5" fillId="18" borderId="1" xfId="0" applyFont="1" applyFill="1" applyBorder="1" applyAlignment="1" applyProtection="1">
      <alignment horizontal="center" vertical="center"/>
    </xf>
    <xf numFmtId="0" fontId="10" fillId="27" borderId="1" xfId="0" applyFont="1" applyFill="1" applyBorder="1" applyAlignment="1" applyProtection="1">
      <alignment horizontal="center" vertical="center"/>
    </xf>
    <xf numFmtId="0" fontId="10" fillId="22" borderId="1" xfId="0" applyFont="1" applyFill="1" applyBorder="1" applyAlignment="1" applyProtection="1">
      <alignment horizontal="center" vertical="center" wrapText="1"/>
    </xf>
    <xf numFmtId="0" fontId="10" fillId="22" borderId="2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12" fillId="21" borderId="1" xfId="0" applyFont="1" applyFill="1" applyBorder="1" applyAlignment="1" applyProtection="1">
      <alignment horizontal="center" vertical="center"/>
    </xf>
    <xf numFmtId="0" fontId="12" fillId="26" borderId="1" xfId="0" applyFont="1" applyFill="1" applyBorder="1" applyAlignment="1" applyProtection="1">
      <alignment horizontal="center" vertical="center" wrapText="1"/>
    </xf>
    <xf numFmtId="0" fontId="12" fillId="25" borderId="4" xfId="0" applyFont="1" applyFill="1" applyBorder="1" applyAlignment="1" applyProtection="1">
      <alignment horizontal="center" vertical="center"/>
    </xf>
    <xf numFmtId="0" fontId="12" fillId="25" borderId="1" xfId="0" applyFont="1" applyFill="1" applyBorder="1" applyAlignment="1" applyProtection="1">
      <alignment horizontal="center" vertical="center"/>
    </xf>
    <xf numFmtId="0" fontId="12" fillId="24" borderId="1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 textRotation="90"/>
    </xf>
    <xf numFmtId="0" fontId="5" fillId="5" borderId="7" xfId="0" applyFont="1" applyFill="1" applyBorder="1" applyAlignment="1" applyProtection="1">
      <alignment horizontal="center" vertical="center" textRotation="90"/>
    </xf>
    <xf numFmtId="0" fontId="6" fillId="3" borderId="9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187" fontId="5" fillId="6" borderId="5" xfId="0" applyNumberFormat="1" applyFont="1" applyFill="1" applyBorder="1" applyAlignment="1" applyProtection="1">
      <alignment horizontal="center" vertical="center" textRotation="90"/>
    </xf>
    <xf numFmtId="187" fontId="5" fillId="6" borderId="7" xfId="0" applyNumberFormat="1" applyFont="1" applyFill="1" applyBorder="1" applyAlignment="1" applyProtection="1">
      <alignment horizontal="center" vertical="center" textRotation="90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horizontal="center" vertical="center" wrapText="1"/>
    </xf>
    <xf numFmtId="0" fontId="10" fillId="9" borderId="7" xfId="0" applyFont="1" applyFill="1" applyBorder="1" applyAlignment="1" applyProtection="1">
      <alignment horizontal="center" vertical="center" wrapText="1"/>
    </xf>
    <xf numFmtId="0" fontId="11" fillId="9" borderId="5" xfId="0" applyFont="1" applyFill="1" applyBorder="1" applyAlignment="1" applyProtection="1">
      <alignment horizontal="center" vertical="center" wrapText="1"/>
    </xf>
    <xf numFmtId="0" fontId="11" fillId="9" borderId="7" xfId="0" applyFont="1" applyFill="1" applyBorder="1" applyAlignment="1" applyProtection="1">
      <alignment horizontal="center" vertical="center" wrapText="1"/>
    </xf>
    <xf numFmtId="4" fontId="5" fillId="16" borderId="3" xfId="0" applyNumberFormat="1" applyFont="1" applyFill="1" applyBorder="1" applyAlignment="1" applyProtection="1">
      <alignment horizontal="center" vertical="center" wrapText="1"/>
    </xf>
    <xf numFmtId="4" fontId="5" fillId="16" borderId="4" xfId="0" applyNumberFormat="1" applyFont="1" applyFill="1" applyBorder="1" applyAlignment="1" applyProtection="1">
      <alignment horizontal="center" vertical="center" wrapText="1"/>
    </xf>
    <xf numFmtId="0" fontId="10" fillId="9" borderId="2" xfId="0" applyFont="1" applyFill="1" applyBorder="1" applyAlignment="1" applyProtection="1">
      <alignment horizontal="center" vertical="center" wrapText="1"/>
    </xf>
    <xf numFmtId="0" fontId="10" fillId="9" borderId="3" xfId="0" applyFont="1" applyFill="1" applyBorder="1" applyAlignment="1" applyProtection="1">
      <alignment horizontal="center" vertical="center" wrapText="1"/>
    </xf>
    <xf numFmtId="0" fontId="10" fillId="9" borderId="4" xfId="0" applyFont="1" applyFill="1" applyBorder="1" applyAlignment="1" applyProtection="1">
      <alignment horizontal="center" vertical="center" wrapText="1"/>
    </xf>
    <xf numFmtId="3" fontId="10" fillId="10" borderId="2" xfId="0" applyNumberFormat="1" applyFont="1" applyFill="1" applyBorder="1" applyAlignment="1" applyProtection="1">
      <alignment horizontal="center" vertical="center" wrapText="1"/>
    </xf>
    <xf numFmtId="3" fontId="10" fillId="10" borderId="3" xfId="0" applyNumberFormat="1" applyFont="1" applyFill="1" applyBorder="1" applyAlignment="1" applyProtection="1">
      <alignment horizontal="center" vertical="center" wrapText="1"/>
    </xf>
    <xf numFmtId="3" fontId="10" fillId="10" borderId="4" xfId="0" applyNumberFormat="1" applyFont="1" applyFill="1" applyBorder="1" applyAlignment="1" applyProtection="1">
      <alignment horizontal="center" vertical="center" wrapText="1"/>
    </xf>
    <xf numFmtId="188" fontId="5" fillId="11" borderId="4" xfId="1" applyNumberFormat="1" applyFont="1" applyFill="1" applyBorder="1" applyAlignment="1" applyProtection="1">
      <alignment horizontal="center" vertical="center" wrapText="1"/>
    </xf>
    <xf numFmtId="188" fontId="5" fillId="14" borderId="2" xfId="1" applyNumberFormat="1" applyFont="1" applyFill="1" applyBorder="1" applyAlignment="1" applyProtection="1">
      <alignment horizontal="center" vertical="center" wrapText="1"/>
    </xf>
    <xf numFmtId="188" fontId="5" fillId="14" borderId="3" xfId="1" applyNumberFormat="1" applyFont="1" applyFill="1" applyBorder="1" applyAlignment="1" applyProtection="1">
      <alignment horizontal="center" vertical="center" wrapText="1"/>
    </xf>
    <xf numFmtId="188" fontId="5" fillId="14" borderId="4" xfId="1" applyNumberFormat="1" applyFont="1" applyFill="1" applyBorder="1" applyAlignment="1" applyProtection="1">
      <alignment horizontal="center" vertical="center" wrapText="1"/>
    </xf>
    <xf numFmtId="4" fontId="5" fillId="15" borderId="2" xfId="0" applyNumberFormat="1" applyFont="1" applyFill="1" applyBorder="1" applyAlignment="1" applyProtection="1">
      <alignment horizontal="center" vertical="center" wrapText="1"/>
    </xf>
    <xf numFmtId="4" fontId="5" fillId="15" borderId="3" xfId="0" applyNumberFormat="1" applyFont="1" applyFill="1" applyBorder="1" applyAlignment="1" applyProtection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</xf>
    <xf numFmtId="1" fontId="10" fillId="7" borderId="1" xfId="0" applyNumberFormat="1" applyFont="1" applyFill="1" applyBorder="1" applyAlignment="1" applyProtection="1">
      <alignment horizontal="center" vertical="center" wrapText="1"/>
    </xf>
    <xf numFmtId="0" fontId="5" fillId="13" borderId="2" xfId="0" applyFont="1" applyFill="1" applyBorder="1" applyAlignment="1" applyProtection="1">
      <alignment horizontal="center" vertical="center" wrapText="1"/>
    </xf>
    <xf numFmtId="0" fontId="5" fillId="13" borderId="3" xfId="0" applyFont="1" applyFill="1" applyBorder="1" applyAlignment="1" applyProtection="1">
      <alignment horizontal="center" vertical="center" wrapText="1"/>
    </xf>
    <xf numFmtId="0" fontId="5" fillId="13" borderId="4" xfId="0" applyFont="1" applyFill="1" applyBorder="1" applyAlignment="1" applyProtection="1">
      <alignment horizontal="center" vertical="center" wrapText="1"/>
    </xf>
    <xf numFmtId="1" fontId="10" fillId="17" borderId="2" xfId="0" applyNumberFormat="1" applyFont="1" applyFill="1" applyBorder="1" applyAlignment="1" applyProtection="1">
      <alignment horizontal="center" vertical="center" wrapText="1"/>
    </xf>
    <xf numFmtId="1" fontId="10" fillId="17" borderId="3" xfId="0" applyNumberFormat="1" applyFont="1" applyFill="1" applyBorder="1" applyAlignment="1" applyProtection="1">
      <alignment horizontal="center" vertical="center" wrapText="1"/>
    </xf>
    <xf numFmtId="1" fontId="10" fillId="17" borderId="4" xfId="0" applyNumberFormat="1" applyFont="1" applyFill="1" applyBorder="1" applyAlignment="1" applyProtection="1">
      <alignment horizontal="center" vertical="center" wrapText="1"/>
    </xf>
    <xf numFmtId="1" fontId="10" fillId="8" borderId="2" xfId="0" applyNumberFormat="1" applyFont="1" applyFill="1" applyBorder="1" applyAlignment="1" applyProtection="1">
      <alignment horizontal="center" vertical="center" wrapText="1"/>
    </xf>
    <xf numFmtId="1" fontId="10" fillId="8" borderId="3" xfId="0" applyNumberFormat="1" applyFont="1" applyFill="1" applyBorder="1" applyAlignment="1" applyProtection="1">
      <alignment horizontal="center" vertical="center" wrapText="1"/>
    </xf>
    <xf numFmtId="1" fontId="10" fillId="8" borderId="4" xfId="0" applyNumberFormat="1" applyFont="1" applyFill="1" applyBorder="1" applyAlignment="1" applyProtection="1">
      <alignment horizontal="center" vertical="center" wrapText="1"/>
    </xf>
    <xf numFmtId="1" fontId="10" fillId="18" borderId="2" xfId="0" applyNumberFormat="1" applyFont="1" applyFill="1" applyBorder="1" applyAlignment="1" applyProtection="1">
      <alignment horizontal="center" vertical="center" wrapText="1"/>
    </xf>
    <xf numFmtId="1" fontId="10" fillId="18" borderId="3" xfId="0" applyNumberFormat="1" applyFont="1" applyFill="1" applyBorder="1" applyAlignment="1" applyProtection="1">
      <alignment horizontal="center" vertical="center" wrapText="1"/>
    </xf>
    <xf numFmtId="1" fontId="10" fillId="18" borderId="4" xfId="0" applyNumberFormat="1" applyFont="1" applyFill="1" applyBorder="1" applyAlignment="1" applyProtection="1">
      <alignment horizontal="center" vertical="center" wrapText="1"/>
    </xf>
    <xf numFmtId="1" fontId="10" fillId="19" borderId="2" xfId="0" applyNumberFormat="1" applyFont="1" applyFill="1" applyBorder="1" applyAlignment="1" applyProtection="1">
      <alignment horizontal="center" vertical="center" wrapText="1"/>
    </xf>
    <xf numFmtId="1" fontId="10" fillId="19" borderId="3" xfId="0" applyNumberFormat="1" applyFont="1" applyFill="1" applyBorder="1" applyAlignment="1" applyProtection="1">
      <alignment horizontal="center" vertical="center" wrapText="1"/>
    </xf>
    <xf numFmtId="1" fontId="10" fillId="21" borderId="2" xfId="0" applyNumberFormat="1" applyFont="1" applyFill="1" applyBorder="1" applyAlignment="1" applyProtection="1">
      <alignment horizontal="center" vertical="center" wrapText="1"/>
    </xf>
    <xf numFmtId="1" fontId="10" fillId="21" borderId="3" xfId="0" applyNumberFormat="1" applyFont="1" applyFill="1" applyBorder="1" applyAlignment="1" applyProtection="1">
      <alignment horizontal="center" vertical="center" wrapText="1"/>
    </xf>
    <xf numFmtId="1" fontId="10" fillId="7" borderId="2" xfId="0" applyNumberFormat="1" applyFont="1" applyFill="1" applyBorder="1" applyAlignment="1" applyProtection="1">
      <alignment horizontal="center" vertical="center" wrapText="1"/>
    </xf>
    <xf numFmtId="1" fontId="10" fillId="7" borderId="3" xfId="0" applyNumberFormat="1" applyFont="1" applyFill="1" applyBorder="1" applyAlignment="1" applyProtection="1">
      <alignment horizontal="center" vertical="center" wrapText="1"/>
    </xf>
    <xf numFmtId="1" fontId="10" fillId="20" borderId="2" xfId="0" applyNumberFormat="1" applyFont="1" applyFill="1" applyBorder="1" applyAlignment="1" applyProtection="1">
      <alignment horizontal="center" vertical="center" wrapText="1"/>
    </xf>
    <xf numFmtId="1" fontId="10" fillId="20" borderId="3" xfId="0" applyNumberFormat="1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20" fillId="29" borderId="1" xfId="0" applyFont="1" applyFill="1" applyBorder="1" applyAlignment="1">
      <alignment horizontal="center" vertical="center" textRotation="90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8" fillId="31" borderId="1" xfId="0" applyFont="1" applyFill="1" applyBorder="1" applyAlignment="1" applyProtection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8" fillId="30" borderId="1" xfId="0" applyFont="1" applyFill="1" applyBorder="1" applyAlignment="1" applyProtection="1">
      <alignment horizontal="center" vertical="center" wrapText="1"/>
    </xf>
    <xf numFmtId="0" fontId="19" fillId="31" borderId="1" xfId="0" applyFont="1" applyFill="1" applyBorder="1" applyAlignment="1" applyProtection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CC"/>
      <color rgb="FFF0C8F4"/>
      <color rgb="FFFEEFB0"/>
      <color rgb="FFFDE26F"/>
      <color rgb="FFCCFF99"/>
      <color rgb="FFFFCCFF"/>
      <color rgb="FFCCFFFF"/>
      <color rgb="FFFF99FF"/>
      <color rgb="FF2BF5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49"/>
  <sheetViews>
    <sheetView tabSelected="1" zoomScale="110" zoomScaleNormal="110" workbookViewId="0">
      <selection activeCell="E8" sqref="E8"/>
    </sheetView>
  </sheetViews>
  <sheetFormatPr defaultRowHeight="14.25"/>
  <cols>
    <col min="1" max="1" width="20.75" customWidth="1"/>
    <col min="2" max="2" width="3.75" customWidth="1"/>
    <col min="3" max="3" width="1.25" customWidth="1"/>
    <col min="4" max="4" width="18.125" customWidth="1"/>
    <col min="5" max="5" width="3.75" customWidth="1"/>
    <col min="6" max="6" width="1.25" customWidth="1"/>
    <col min="7" max="7" width="20.875" customWidth="1"/>
    <col min="8" max="8" width="3.75" customWidth="1"/>
    <col min="9" max="9" width="1.125" customWidth="1"/>
    <col min="10" max="10" width="22.125" customWidth="1"/>
    <col min="11" max="11" width="3.75" customWidth="1"/>
    <col min="12" max="12" width="1.25" customWidth="1"/>
    <col min="13" max="13" width="20.75" customWidth="1"/>
    <col min="14" max="14" width="3.75" customWidth="1"/>
    <col min="15" max="15" width="8" customWidth="1"/>
  </cols>
  <sheetData>
    <row r="1" spans="1:15" ht="25.9" customHeight="1">
      <c r="A1" s="52"/>
      <c r="B1" s="162"/>
      <c r="C1" s="162"/>
      <c r="D1" s="53"/>
      <c r="E1" s="53"/>
      <c r="F1" s="53"/>
      <c r="G1" s="54"/>
      <c r="H1" s="54"/>
      <c r="I1" s="54"/>
      <c r="J1" s="55"/>
      <c r="K1" s="55"/>
      <c r="L1" s="55"/>
      <c r="M1" s="173" t="s">
        <v>178</v>
      </c>
      <c r="N1" s="173"/>
      <c r="O1" s="173"/>
    </row>
    <row r="2" spans="1:15" ht="25.15" customHeight="1">
      <c r="A2" s="1"/>
      <c r="B2" s="1"/>
      <c r="C2" s="1"/>
      <c r="D2" s="169" t="s">
        <v>49</v>
      </c>
      <c r="E2" s="170"/>
      <c r="F2" s="170"/>
      <c r="G2" s="170"/>
      <c r="H2" s="170"/>
      <c r="I2" s="170"/>
      <c r="J2" s="171"/>
      <c r="K2" s="87">
        <f>K3+B5+E5+H5+K5+N5+B18+E18+H18+K18+N18+H30+N41</f>
        <v>0</v>
      </c>
      <c r="L2" s="1"/>
      <c r="M2" s="1"/>
      <c r="N2" s="1"/>
    </row>
    <row r="3" spans="1:15" ht="22.9" customHeight="1">
      <c r="A3" s="1"/>
      <c r="B3" s="1"/>
      <c r="C3" s="1"/>
      <c r="D3" s="169" t="s">
        <v>50</v>
      </c>
      <c r="E3" s="170"/>
      <c r="F3" s="170"/>
      <c r="G3" s="170"/>
      <c r="H3" s="170"/>
      <c r="I3" s="170"/>
      <c r="J3" s="171"/>
      <c r="K3" s="1"/>
      <c r="L3" s="1"/>
      <c r="M3" s="1"/>
      <c r="N3" s="1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42">
      <c r="A5" s="76" t="s">
        <v>0</v>
      </c>
      <c r="B5" s="88">
        <f>B6+B7+B8+B9+B10+B11+B12+B13+B14+B15+B16</f>
        <v>0</v>
      </c>
      <c r="C5" s="2"/>
      <c r="D5" s="76" t="s">
        <v>59</v>
      </c>
      <c r="E5" s="78">
        <f>E6+E7+E8+E9</f>
        <v>0</v>
      </c>
      <c r="F5" s="2"/>
      <c r="G5" s="76" t="s">
        <v>6</v>
      </c>
      <c r="H5" s="78">
        <f>H6+H7+H8+H9</f>
        <v>0</v>
      </c>
      <c r="I5" s="2"/>
      <c r="J5" s="77" t="s">
        <v>8</v>
      </c>
      <c r="K5" s="78">
        <f>K6+K7+K8</f>
        <v>0</v>
      </c>
      <c r="L5" s="2"/>
      <c r="M5" s="76" t="s">
        <v>12</v>
      </c>
      <c r="N5" s="78">
        <f>N6+N7</f>
        <v>0</v>
      </c>
    </row>
    <row r="6" spans="1:15" ht="18">
      <c r="A6" s="72" t="s">
        <v>65</v>
      </c>
      <c r="B6" s="137"/>
      <c r="C6" s="3"/>
      <c r="D6" s="73" t="s">
        <v>3</v>
      </c>
      <c r="E6" s="139"/>
      <c r="F6" s="1"/>
      <c r="G6" s="74" t="s">
        <v>51</v>
      </c>
      <c r="H6" s="141"/>
      <c r="I6" s="1"/>
      <c r="J6" s="75" t="s">
        <v>10</v>
      </c>
      <c r="K6" s="139"/>
      <c r="L6" s="1"/>
      <c r="M6" s="74" t="s">
        <v>9</v>
      </c>
      <c r="N6" s="139"/>
    </row>
    <row r="7" spans="1:15" ht="18">
      <c r="A7" s="17" t="s">
        <v>37</v>
      </c>
      <c r="B7" s="138"/>
      <c r="C7" s="3"/>
      <c r="D7" s="7" t="s">
        <v>3</v>
      </c>
      <c r="E7" s="139"/>
      <c r="F7" s="1"/>
      <c r="G7" s="12" t="s">
        <v>51</v>
      </c>
      <c r="H7" s="141"/>
      <c r="I7" s="1"/>
      <c r="J7" s="6" t="s">
        <v>10</v>
      </c>
      <c r="K7" s="139"/>
      <c r="L7" s="1"/>
      <c r="M7" s="7" t="s">
        <v>9</v>
      </c>
      <c r="N7" s="139"/>
    </row>
    <row r="8" spans="1:15" ht="21.6" customHeight="1">
      <c r="A8" s="18" t="s">
        <v>36</v>
      </c>
      <c r="B8" s="138"/>
      <c r="C8" s="3"/>
      <c r="D8" s="6" t="s">
        <v>4</v>
      </c>
      <c r="E8" s="139"/>
      <c r="F8" s="9"/>
      <c r="G8" s="14" t="s">
        <v>63</v>
      </c>
      <c r="H8" s="142"/>
      <c r="I8" s="9"/>
      <c r="J8" s="6" t="s">
        <v>11</v>
      </c>
      <c r="K8" s="139"/>
      <c r="L8" s="9"/>
      <c r="M8" s="11"/>
      <c r="N8" s="10"/>
    </row>
    <row r="9" spans="1:15" ht="37.5">
      <c r="A9" s="13" t="s">
        <v>61</v>
      </c>
      <c r="B9" s="139"/>
      <c r="C9" s="3"/>
      <c r="D9" s="6" t="s">
        <v>5</v>
      </c>
      <c r="E9" s="139"/>
      <c r="F9" s="9"/>
      <c r="G9" s="15" t="s">
        <v>62</v>
      </c>
      <c r="H9" s="142"/>
      <c r="I9" s="9"/>
      <c r="J9" s="23"/>
      <c r="K9" s="10"/>
      <c r="L9" s="9"/>
      <c r="M9" s="163" t="s">
        <v>108</v>
      </c>
      <c r="N9" s="164"/>
      <c r="O9" s="165"/>
    </row>
    <row r="10" spans="1:15" ht="18.600000000000001" customHeight="1">
      <c r="A10" s="5" t="s">
        <v>58</v>
      </c>
      <c r="B10" s="139"/>
      <c r="C10" s="1"/>
      <c r="D10" s="10"/>
      <c r="E10" s="10"/>
      <c r="F10" s="1"/>
      <c r="G10" s="16"/>
      <c r="H10" s="10"/>
      <c r="I10" s="1"/>
      <c r="J10" s="23"/>
      <c r="K10" s="10"/>
      <c r="L10" s="1"/>
      <c r="M10" s="83" t="s">
        <v>73</v>
      </c>
      <c r="N10" s="172"/>
      <c r="O10" s="172"/>
    </row>
    <row r="11" spans="1:15" ht="15.6" customHeight="1">
      <c r="A11" s="17" t="s">
        <v>60</v>
      </c>
      <c r="B11" s="137"/>
      <c r="C11" s="8"/>
      <c r="D11" s="23"/>
      <c r="E11" s="10"/>
      <c r="F11" s="8"/>
      <c r="G11" s="16"/>
      <c r="H11" s="10"/>
      <c r="I11" s="8"/>
      <c r="J11" s="19"/>
      <c r="K11" s="10"/>
      <c r="L11" s="8"/>
      <c r="M11" s="84" t="s">
        <v>74</v>
      </c>
      <c r="N11" s="172"/>
      <c r="O11" s="172"/>
    </row>
    <row r="12" spans="1:15" ht="19.149999999999999" customHeight="1">
      <c r="A12" s="20" t="s">
        <v>54</v>
      </c>
      <c r="B12" s="140"/>
      <c r="C12" s="9"/>
      <c r="D12" s="10"/>
      <c r="E12" s="10"/>
      <c r="F12" s="9"/>
      <c r="G12" s="16"/>
      <c r="H12" s="10"/>
      <c r="I12" s="9"/>
      <c r="J12" s="19"/>
      <c r="K12" s="10"/>
      <c r="L12" s="9"/>
      <c r="M12" s="84" t="s">
        <v>105</v>
      </c>
      <c r="N12" s="172"/>
      <c r="O12" s="172"/>
    </row>
    <row r="13" spans="1:15" ht="15.6" customHeight="1">
      <c r="A13" s="21" t="s">
        <v>57</v>
      </c>
      <c r="B13" s="138"/>
      <c r="C13" s="4"/>
      <c r="D13" s="23"/>
      <c r="E13" s="10"/>
      <c r="F13" s="4"/>
      <c r="G13" s="16"/>
      <c r="H13" s="10"/>
      <c r="I13" s="4"/>
      <c r="J13" s="19"/>
      <c r="K13" s="10"/>
      <c r="L13" s="4"/>
      <c r="M13" s="84" t="s">
        <v>106</v>
      </c>
      <c r="N13" s="172"/>
      <c r="O13" s="172"/>
    </row>
    <row r="14" spans="1:15" ht="18">
      <c r="A14" s="18" t="s">
        <v>1</v>
      </c>
      <c r="B14" s="139"/>
      <c r="C14" s="1"/>
      <c r="D14" s="10"/>
      <c r="E14" s="10"/>
      <c r="F14" s="1"/>
      <c r="G14" s="10"/>
      <c r="H14" s="10"/>
      <c r="I14" s="1"/>
      <c r="J14" s="10"/>
      <c r="K14" s="10"/>
      <c r="L14" s="1"/>
      <c r="M14" s="84" t="s">
        <v>107</v>
      </c>
      <c r="N14" s="172"/>
      <c r="O14" s="172"/>
    </row>
    <row r="15" spans="1:15" ht="18">
      <c r="A15" s="25" t="s">
        <v>103</v>
      </c>
      <c r="B15" s="139"/>
      <c r="C15" s="1"/>
      <c r="D15" s="10"/>
      <c r="E15" s="56"/>
      <c r="F15" s="1"/>
      <c r="G15" s="10"/>
      <c r="H15" s="10"/>
      <c r="I15" s="1"/>
      <c r="J15" s="10"/>
      <c r="K15" s="10"/>
      <c r="L15" s="1"/>
      <c r="M15" s="1"/>
      <c r="N15" s="1"/>
    </row>
    <row r="16" spans="1:15" ht="18">
      <c r="A16" s="5" t="s">
        <v>64</v>
      </c>
      <c r="B16" s="139"/>
      <c r="C16" s="1"/>
      <c r="D16" s="10"/>
      <c r="E16" s="10"/>
      <c r="F16" s="1"/>
      <c r="G16" s="10"/>
      <c r="H16" s="10"/>
      <c r="I16" s="1"/>
      <c r="J16" s="10"/>
      <c r="K16" s="10"/>
      <c r="L16" s="1"/>
      <c r="M16" s="1"/>
      <c r="N16" s="1"/>
    </row>
    <row r="17" spans="1:14" ht="7.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58.5" customHeight="1">
      <c r="A18" s="76" t="s">
        <v>13</v>
      </c>
      <c r="B18" s="78">
        <f>B19+B20+B21</f>
        <v>0</v>
      </c>
      <c r="C18" s="2"/>
      <c r="D18" s="76" t="s">
        <v>16</v>
      </c>
      <c r="E18" s="78">
        <f>E19+E20+E21</f>
        <v>0</v>
      </c>
      <c r="F18" s="2"/>
      <c r="G18" s="81" t="s">
        <v>19</v>
      </c>
      <c r="H18" s="78">
        <f>H19+H20+H21+H22+H23+H24</f>
        <v>0</v>
      </c>
      <c r="I18" s="2"/>
      <c r="J18" s="82" t="s">
        <v>177</v>
      </c>
      <c r="K18" s="89">
        <f>K19+K20+K21+K22+K23+K24</f>
        <v>0</v>
      </c>
      <c r="L18" s="2"/>
      <c r="M18" s="82" t="s">
        <v>25</v>
      </c>
      <c r="N18" s="78">
        <f>N19+N20+N21+N22+N23+N24+N25+N26</f>
        <v>0</v>
      </c>
    </row>
    <row r="19" spans="1:14" ht="18">
      <c r="A19" s="74" t="s">
        <v>15</v>
      </c>
      <c r="B19" s="139"/>
      <c r="C19" s="1"/>
      <c r="D19" s="74" t="s">
        <v>17</v>
      </c>
      <c r="E19" s="139"/>
      <c r="F19" s="1"/>
      <c r="G19" s="79" t="s">
        <v>20</v>
      </c>
      <c r="H19" s="138"/>
      <c r="I19" s="1"/>
      <c r="J19" s="79" t="s">
        <v>23</v>
      </c>
      <c r="K19" s="142"/>
      <c r="L19" s="1"/>
      <c r="M19" s="79" t="s">
        <v>26</v>
      </c>
      <c r="N19" s="138"/>
    </row>
    <row r="20" spans="1:14" ht="18">
      <c r="A20" s="5" t="s">
        <v>15</v>
      </c>
      <c r="B20" s="139"/>
      <c r="C20" s="1"/>
      <c r="D20" s="5" t="s">
        <v>17</v>
      </c>
      <c r="E20" s="139"/>
      <c r="F20" s="1"/>
      <c r="G20" s="74" t="s">
        <v>52</v>
      </c>
      <c r="H20" s="144"/>
      <c r="I20" s="1"/>
      <c r="J20" s="74" t="s">
        <v>23</v>
      </c>
      <c r="K20" s="142"/>
      <c r="L20" s="1"/>
      <c r="M20" s="80" t="s">
        <v>53</v>
      </c>
      <c r="N20" s="138"/>
    </row>
    <row r="21" spans="1:14" ht="18">
      <c r="A21" s="5" t="s">
        <v>14</v>
      </c>
      <c r="B21" s="139"/>
      <c r="C21" s="1"/>
      <c r="D21" s="5" t="s">
        <v>18</v>
      </c>
      <c r="E21" s="139"/>
      <c r="F21" s="1"/>
      <c r="G21" s="18" t="s">
        <v>20</v>
      </c>
      <c r="H21" s="139"/>
      <c r="I21" s="1"/>
      <c r="J21" s="22" t="s">
        <v>24</v>
      </c>
      <c r="K21" s="141"/>
      <c r="L21" s="1"/>
      <c r="M21" s="18" t="s">
        <v>26</v>
      </c>
      <c r="N21" s="139"/>
    </row>
    <row r="22" spans="1:14" ht="19.899999999999999" customHeight="1">
      <c r="A22" s="1"/>
      <c r="B22" s="1"/>
      <c r="C22" s="1"/>
      <c r="D22" s="1"/>
      <c r="E22" s="1"/>
      <c r="F22" s="1"/>
      <c r="G22" s="5" t="s">
        <v>21</v>
      </c>
      <c r="H22" s="139"/>
      <c r="I22" s="1"/>
      <c r="J22" s="17" t="s">
        <v>39</v>
      </c>
      <c r="K22" s="142"/>
      <c r="L22" s="1"/>
      <c r="M22" s="5" t="s">
        <v>27</v>
      </c>
      <c r="N22" s="139"/>
    </row>
    <row r="23" spans="1:14" ht="18.600000000000001" customHeight="1">
      <c r="A23" s="1"/>
      <c r="B23" s="1"/>
      <c r="C23" s="1"/>
      <c r="D23" s="1"/>
      <c r="E23" s="1"/>
      <c r="F23" s="1"/>
      <c r="G23" s="7" t="s">
        <v>22</v>
      </c>
      <c r="H23" s="139"/>
      <c r="I23" s="1"/>
      <c r="J23" s="18" t="s">
        <v>38</v>
      </c>
      <c r="K23" s="143"/>
      <c r="L23" s="1"/>
      <c r="M23" s="6" t="s">
        <v>23</v>
      </c>
      <c r="N23" s="139"/>
    </row>
    <row r="24" spans="1:14" ht="18">
      <c r="A24" s="1"/>
      <c r="B24" s="1"/>
      <c r="C24" s="1"/>
      <c r="D24" s="1"/>
      <c r="E24" s="1"/>
      <c r="F24" s="1"/>
      <c r="G24" s="5" t="s">
        <v>31</v>
      </c>
      <c r="H24" s="139"/>
      <c r="I24" s="1"/>
      <c r="J24" s="18" t="s">
        <v>29</v>
      </c>
      <c r="K24" s="141"/>
      <c r="L24" s="1"/>
      <c r="M24" s="20" t="s">
        <v>28</v>
      </c>
      <c r="N24" s="139"/>
    </row>
    <row r="25" spans="1:14" ht="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0" t="s">
        <v>40</v>
      </c>
      <c r="N25" s="138"/>
    </row>
    <row r="26" spans="1:14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8" t="s">
        <v>41</v>
      </c>
      <c r="N26" s="138"/>
    </row>
    <row r="27" spans="1:14" ht="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1">
      <c r="A30" s="1"/>
      <c r="B30" s="1"/>
      <c r="C30" s="1"/>
      <c r="D30" s="1"/>
      <c r="E30" s="1"/>
      <c r="F30" s="1"/>
      <c r="G30" s="86" t="s">
        <v>30</v>
      </c>
      <c r="H30" s="85">
        <f>H31+B33+E33+H33+K33+B41+E41+H41+K41</f>
        <v>0</v>
      </c>
      <c r="I30" s="1"/>
      <c r="J30" s="1"/>
      <c r="K30" s="1"/>
      <c r="L30" s="1"/>
      <c r="M30" s="1"/>
      <c r="N30" s="1"/>
    </row>
    <row r="31" spans="1:14" ht="18">
      <c r="A31" s="1"/>
      <c r="B31" s="1"/>
      <c r="C31" s="1"/>
      <c r="D31" s="1"/>
      <c r="E31" s="1"/>
      <c r="F31" s="1"/>
      <c r="G31" s="74" t="s">
        <v>32</v>
      </c>
      <c r="H31" s="139"/>
      <c r="I31" s="1"/>
      <c r="J31" s="1"/>
      <c r="K31" s="1"/>
      <c r="L31" s="1"/>
    </row>
    <row r="32" spans="1:14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4" ht="42">
      <c r="A33" s="76" t="s">
        <v>33</v>
      </c>
      <c r="B33" s="78">
        <f>B34+B35+B36+B37+B38+B39</f>
        <v>0</v>
      </c>
      <c r="C33" s="2"/>
      <c r="D33" s="77" t="s">
        <v>34</v>
      </c>
      <c r="E33" s="78">
        <f>E34+E35+E36+E37+E38</f>
        <v>0</v>
      </c>
      <c r="F33" s="2"/>
      <c r="G33" s="76" t="s">
        <v>42</v>
      </c>
      <c r="H33" s="78">
        <f>H34+H35+H36</f>
        <v>0</v>
      </c>
      <c r="I33" s="2"/>
      <c r="J33" s="76" t="s">
        <v>47</v>
      </c>
      <c r="K33" s="78">
        <f>K34+K35+K36</f>
        <v>0</v>
      </c>
      <c r="L33" s="1"/>
    </row>
    <row r="34" spans="1:14" ht="18">
      <c r="A34" s="74" t="s">
        <v>26</v>
      </c>
      <c r="B34" s="158"/>
      <c r="C34" s="1"/>
      <c r="D34" s="74" t="s">
        <v>26</v>
      </c>
      <c r="E34" s="139"/>
      <c r="F34" s="1"/>
      <c r="G34" s="74" t="s">
        <v>26</v>
      </c>
      <c r="H34" s="139"/>
      <c r="I34" s="1"/>
      <c r="J34" s="74" t="s">
        <v>26</v>
      </c>
      <c r="K34" s="139"/>
      <c r="L34" s="1"/>
    </row>
    <row r="35" spans="1:14" ht="18">
      <c r="A35" s="25" t="s">
        <v>26</v>
      </c>
      <c r="B35" s="158"/>
      <c r="C35" s="1"/>
      <c r="D35" s="25" t="s">
        <v>26</v>
      </c>
      <c r="E35" s="139"/>
      <c r="F35" s="1"/>
      <c r="G35" s="5" t="s">
        <v>26</v>
      </c>
      <c r="H35" s="139"/>
      <c r="I35" s="1"/>
      <c r="J35" s="5" t="s">
        <v>26</v>
      </c>
      <c r="K35" s="139"/>
      <c r="L35" s="1"/>
    </row>
    <row r="36" spans="1:14" ht="18">
      <c r="A36" s="25" t="s">
        <v>27</v>
      </c>
      <c r="B36" s="158"/>
      <c r="C36" s="1"/>
      <c r="D36" s="25" t="s">
        <v>35</v>
      </c>
      <c r="E36" s="139"/>
      <c r="F36" s="1"/>
      <c r="G36" s="5" t="s">
        <v>27</v>
      </c>
      <c r="H36" s="139"/>
      <c r="I36" s="1"/>
      <c r="J36" s="5" t="s">
        <v>27</v>
      </c>
      <c r="K36" s="139"/>
      <c r="L36" s="1"/>
    </row>
    <row r="37" spans="1:14" ht="18">
      <c r="A37" s="160"/>
      <c r="B37" s="161"/>
      <c r="D37" s="18" t="s">
        <v>43</v>
      </c>
      <c r="E37" s="158"/>
    </row>
    <row r="38" spans="1:14" ht="18">
      <c r="A38" s="160"/>
      <c r="B38" s="161"/>
      <c r="C38" s="1"/>
      <c r="D38" s="18" t="s">
        <v>44</v>
      </c>
      <c r="E38" s="158"/>
      <c r="F38" s="24"/>
      <c r="G38" s="24"/>
      <c r="H38" s="24"/>
      <c r="I38" s="24"/>
      <c r="J38" s="24"/>
    </row>
    <row r="39" spans="1:14" ht="18">
      <c r="A39" s="49"/>
      <c r="B39" s="159"/>
      <c r="C39" s="1"/>
      <c r="D39" s="24"/>
      <c r="E39" s="24"/>
      <c r="F39" s="24"/>
      <c r="G39" s="24"/>
      <c r="H39" s="24"/>
      <c r="I39" s="24"/>
      <c r="J39" s="24"/>
    </row>
    <row r="40" spans="1:14" ht="18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4" ht="63">
      <c r="A41" s="77" t="s">
        <v>45</v>
      </c>
      <c r="B41" s="78">
        <f>B42+B43+B44</f>
        <v>0</v>
      </c>
      <c r="C41" s="2"/>
      <c r="D41" s="77" t="s">
        <v>46</v>
      </c>
      <c r="E41" s="78">
        <f>E42+E43+E44</f>
        <v>0</v>
      </c>
      <c r="F41" s="2"/>
      <c r="G41" s="76" t="s">
        <v>48</v>
      </c>
      <c r="H41" s="78">
        <f>H42+H43+H44</f>
        <v>0</v>
      </c>
      <c r="I41" s="1"/>
      <c r="J41" s="77" t="s">
        <v>66</v>
      </c>
      <c r="K41" s="78">
        <f>K42+K43</f>
        <v>0</v>
      </c>
      <c r="L41" s="24"/>
      <c r="M41" s="77" t="s">
        <v>67</v>
      </c>
      <c r="N41" s="78">
        <f>N42+N43</f>
        <v>0</v>
      </c>
    </row>
    <row r="42" spans="1:14" ht="18">
      <c r="A42" s="74" t="s">
        <v>26</v>
      </c>
      <c r="B42" s="139"/>
      <c r="C42" s="1"/>
      <c r="D42" s="74" t="s">
        <v>26</v>
      </c>
      <c r="E42" s="139"/>
      <c r="F42" s="1"/>
      <c r="G42" s="74" t="s">
        <v>26</v>
      </c>
      <c r="H42" s="139"/>
      <c r="I42" s="1"/>
      <c r="J42" s="74" t="s">
        <v>26</v>
      </c>
      <c r="K42" s="139"/>
      <c r="L42" s="24"/>
      <c r="M42" s="5" t="s">
        <v>68</v>
      </c>
      <c r="N42" s="139"/>
    </row>
    <row r="43" spans="1:14" ht="18">
      <c r="A43" s="5" t="s">
        <v>26</v>
      </c>
      <c r="B43" s="139"/>
      <c r="C43" s="1"/>
      <c r="D43" s="5" t="s">
        <v>26</v>
      </c>
      <c r="E43" s="139"/>
      <c r="F43" s="1"/>
      <c r="G43" s="5" t="s">
        <v>26</v>
      </c>
      <c r="H43" s="139"/>
      <c r="I43" s="1"/>
      <c r="J43" s="5" t="s">
        <v>26</v>
      </c>
      <c r="K43" s="139"/>
      <c r="L43" s="24"/>
      <c r="M43" s="166" t="s">
        <v>69</v>
      </c>
      <c r="N43" s="168"/>
    </row>
    <row r="44" spans="1:14" ht="18">
      <c r="A44" s="5" t="s">
        <v>27</v>
      </c>
      <c r="B44" s="139"/>
      <c r="C44" s="1"/>
      <c r="D44" s="5" t="s">
        <v>27</v>
      </c>
      <c r="E44" s="139"/>
      <c r="F44" s="1"/>
      <c r="G44" s="5" t="s">
        <v>27</v>
      </c>
      <c r="H44" s="139"/>
      <c r="I44" s="1"/>
      <c r="J44" s="1"/>
      <c r="K44" s="24"/>
      <c r="L44" s="24"/>
      <c r="M44" s="167"/>
      <c r="N44" s="168"/>
    </row>
    <row r="45" spans="1:14" ht="18">
      <c r="A45" s="1"/>
      <c r="B45" s="1"/>
      <c r="C45" s="1"/>
      <c r="D45" s="1"/>
      <c r="E45" s="1"/>
      <c r="F45" s="1"/>
      <c r="G45" s="1"/>
      <c r="H45" s="1"/>
      <c r="I45" s="1"/>
      <c r="J45" s="1"/>
      <c r="K45" s="24"/>
      <c r="L45" s="24"/>
      <c r="M45" s="24"/>
      <c r="N45" s="24"/>
    </row>
    <row r="46" spans="1:14" ht="18">
      <c r="A46" s="49"/>
      <c r="K46" s="24"/>
      <c r="L46" s="24"/>
      <c r="M46" s="24"/>
      <c r="N46" s="24"/>
    </row>
    <row r="47" spans="1:14">
      <c r="A47" s="42"/>
    </row>
    <row r="48" spans="1:14">
      <c r="A48" s="42"/>
    </row>
    <row r="49" spans="1:1">
      <c r="A49" s="42"/>
    </row>
  </sheetData>
  <sheetProtection password="CC73" sheet="1" objects="1" scenarios="1"/>
  <mergeCells count="12">
    <mergeCell ref="B1:C1"/>
    <mergeCell ref="M9:O9"/>
    <mergeCell ref="M43:M44"/>
    <mergeCell ref="N43:N44"/>
    <mergeCell ref="D3:J3"/>
    <mergeCell ref="D2:J2"/>
    <mergeCell ref="N10:O10"/>
    <mergeCell ref="N11:O11"/>
    <mergeCell ref="N12:O12"/>
    <mergeCell ref="N13:O13"/>
    <mergeCell ref="N14:O14"/>
    <mergeCell ref="M1:O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69"/>
  <sheetViews>
    <sheetView topLeftCell="A11" workbookViewId="0">
      <selection activeCell="C56" sqref="C56:C61"/>
    </sheetView>
  </sheetViews>
  <sheetFormatPr defaultRowHeight="14.25"/>
  <cols>
    <col min="2" max="2" width="40" customWidth="1"/>
    <col min="3" max="3" width="12.125" customWidth="1"/>
    <col min="4" max="4" width="10.75" customWidth="1"/>
    <col min="5" max="5" width="8.875" customWidth="1"/>
  </cols>
  <sheetData>
    <row r="1" spans="1:6" ht="21">
      <c r="A1" s="96"/>
      <c r="B1" s="96"/>
      <c r="C1" s="96"/>
      <c r="D1" s="174" t="s">
        <v>179</v>
      </c>
      <c r="E1" s="174"/>
      <c r="F1" s="174"/>
    </row>
    <row r="2" spans="1:6" ht="21">
      <c r="A2" s="184" t="s">
        <v>128</v>
      </c>
      <c r="B2" s="185"/>
      <c r="C2" s="185"/>
      <c r="D2" s="185"/>
      <c r="E2" s="185"/>
    </row>
    <row r="3" spans="1:6" ht="21">
      <c r="A3" s="186" t="s">
        <v>129</v>
      </c>
      <c r="B3" s="187"/>
      <c r="C3" s="187"/>
      <c r="D3" s="187"/>
      <c r="E3" s="187"/>
    </row>
    <row r="4" spans="1:6" ht="28.5" customHeight="1">
      <c r="A4" s="188" t="s">
        <v>130</v>
      </c>
      <c r="B4" s="188"/>
      <c r="C4" s="189" t="s">
        <v>131</v>
      </c>
      <c r="D4" s="191" t="s">
        <v>132</v>
      </c>
      <c r="E4" s="188" t="s">
        <v>99</v>
      </c>
    </row>
    <row r="5" spans="1:6" ht="57.75" customHeight="1">
      <c r="A5" s="188"/>
      <c r="B5" s="188"/>
      <c r="C5" s="190"/>
      <c r="D5" s="192"/>
      <c r="E5" s="188"/>
    </row>
    <row r="6" spans="1:6" ht="21">
      <c r="A6" s="76">
        <v>1</v>
      </c>
      <c r="B6" s="98" t="s">
        <v>9</v>
      </c>
      <c r="C6" s="146"/>
      <c r="D6" s="149">
        <f>โครงสร้าง!N6+โครงสร้าง!N7</f>
        <v>0</v>
      </c>
      <c r="E6" s="150">
        <f>D6-C6</f>
        <v>0</v>
      </c>
    </row>
    <row r="7" spans="1:6" ht="21">
      <c r="A7" s="76">
        <v>2</v>
      </c>
      <c r="B7" s="98" t="s">
        <v>51</v>
      </c>
      <c r="C7" s="146"/>
      <c r="D7" s="149">
        <f>โครงสร้าง!H6+โครงสร้าง!H7</f>
        <v>0</v>
      </c>
      <c r="E7" s="150">
        <f>D7-C7</f>
        <v>0</v>
      </c>
    </row>
    <row r="8" spans="1:6" ht="21">
      <c r="A8" s="76">
        <v>3</v>
      </c>
      <c r="B8" s="98" t="s">
        <v>10</v>
      </c>
      <c r="C8" s="146"/>
      <c r="D8" s="149">
        <f>โครงสร้าง!K6+โครงสร้าง!K7</f>
        <v>0</v>
      </c>
      <c r="E8" s="150">
        <f>D8-C8</f>
        <v>0</v>
      </c>
    </row>
    <row r="9" spans="1:6" ht="21">
      <c r="A9" s="76">
        <v>4</v>
      </c>
      <c r="B9" s="98" t="s">
        <v>26</v>
      </c>
      <c r="C9" s="175"/>
      <c r="D9" s="149">
        <f>โครงสร้าง!N19+โครงสร้าง!N21+โครงสร้าง!B34+โครงสร้าง!B35+โครงสร้าง!E34+โครงสร้าง!E35+โครงสร้าง!H34+โครงสร้าง!H35+โครงสร้าง!K34+โครงสร้าง!K35+โครงสร้าง!B42+โครงสร้าง!B43+โครงสร้าง!E42+โครงสร้าง!E43+โครงสร้าง!H42+โครงสร้าง!H43+โครงสร้าง!K42+โครงสร้าง!K43+โครงสร้าง!H31</f>
        <v>0</v>
      </c>
      <c r="E9" s="178">
        <f>D11-C9</f>
        <v>0</v>
      </c>
    </row>
    <row r="10" spans="1:6" ht="21">
      <c r="A10" s="76">
        <v>5</v>
      </c>
      <c r="B10" s="98" t="s">
        <v>27</v>
      </c>
      <c r="C10" s="176"/>
      <c r="D10" s="149">
        <f>โครงสร้าง!N22+โครงสร้าง!B36+โครงสร้าง!H36+โครงสร้าง!K36+โครงสร้าง!B44+โครงสร้าง!E44+โครงสร้าง!H44</f>
        <v>0</v>
      </c>
      <c r="E10" s="182"/>
    </row>
    <row r="11" spans="1:6" ht="21">
      <c r="A11" s="101"/>
      <c r="B11" s="102" t="s">
        <v>133</v>
      </c>
      <c r="C11" s="177"/>
      <c r="D11" s="151">
        <f>D10+D9</f>
        <v>0</v>
      </c>
      <c r="E11" s="182"/>
    </row>
    <row r="12" spans="1:6" ht="21">
      <c r="A12" s="103">
        <v>6</v>
      </c>
      <c r="B12" s="104" t="s">
        <v>3</v>
      </c>
      <c r="C12" s="175"/>
      <c r="D12" s="152">
        <f>โครงสร้าง!E6+โครงสร้าง!E7</f>
        <v>0</v>
      </c>
      <c r="E12" s="178">
        <f>D15-C12</f>
        <v>0</v>
      </c>
    </row>
    <row r="13" spans="1:6" ht="24.75" customHeight="1">
      <c r="A13" s="105">
        <v>7</v>
      </c>
      <c r="B13" s="106" t="s">
        <v>134</v>
      </c>
      <c r="C13" s="176"/>
      <c r="D13" s="152">
        <f>โครงสร้าง!E9</f>
        <v>0</v>
      </c>
      <c r="E13" s="182"/>
    </row>
    <row r="14" spans="1:6" ht="21">
      <c r="A14" s="103">
        <v>8</v>
      </c>
      <c r="B14" s="104" t="s">
        <v>135</v>
      </c>
      <c r="C14" s="176"/>
      <c r="D14" s="152">
        <f>โครงสร้าง!E8</f>
        <v>0</v>
      </c>
      <c r="E14" s="182"/>
    </row>
    <row r="15" spans="1:6" ht="21">
      <c r="A15" s="101"/>
      <c r="B15" s="102" t="s">
        <v>136</v>
      </c>
      <c r="C15" s="177"/>
      <c r="D15" s="151">
        <f>D14+D13+D12</f>
        <v>0</v>
      </c>
      <c r="E15" s="182"/>
    </row>
    <row r="16" spans="1:6" ht="21">
      <c r="A16" s="76">
        <v>9</v>
      </c>
      <c r="B16" s="98" t="s">
        <v>21</v>
      </c>
      <c r="C16" s="175"/>
      <c r="D16" s="149">
        <f>โครงสร้าง!H20+โครงสร้าง!H22</f>
        <v>0</v>
      </c>
      <c r="E16" s="178">
        <f>D18-C16</f>
        <v>0</v>
      </c>
    </row>
    <row r="17" spans="1:5" ht="21">
      <c r="A17" s="76">
        <v>10</v>
      </c>
      <c r="B17" s="98" t="s">
        <v>137</v>
      </c>
      <c r="C17" s="176"/>
      <c r="D17" s="149">
        <f>โครงสร้าง!H24</f>
        <v>0</v>
      </c>
      <c r="E17" s="182"/>
    </row>
    <row r="18" spans="1:5" ht="21">
      <c r="A18" s="101"/>
      <c r="B18" s="102" t="s">
        <v>138</v>
      </c>
      <c r="C18" s="177"/>
      <c r="D18" s="151">
        <f>D17+D16</f>
        <v>0</v>
      </c>
      <c r="E18" s="182"/>
    </row>
    <row r="19" spans="1:5" ht="21">
      <c r="A19" s="103">
        <v>11</v>
      </c>
      <c r="B19" s="104" t="s">
        <v>17</v>
      </c>
      <c r="C19" s="175"/>
      <c r="D19" s="149">
        <f>โครงสร้าง!E19+โครงสร้าง!E20</f>
        <v>0</v>
      </c>
      <c r="E19" s="178">
        <f>D21-C19</f>
        <v>0</v>
      </c>
    </row>
    <row r="20" spans="1:5" ht="21">
      <c r="A20" s="103">
        <v>12</v>
      </c>
      <c r="B20" s="104" t="s">
        <v>139</v>
      </c>
      <c r="C20" s="176"/>
      <c r="D20" s="149">
        <f>โครงสร้าง!E21</f>
        <v>0</v>
      </c>
      <c r="E20" s="182"/>
    </row>
    <row r="21" spans="1:5" ht="21">
      <c r="A21" s="101"/>
      <c r="B21" s="102" t="s">
        <v>140</v>
      </c>
      <c r="C21" s="177"/>
      <c r="D21" s="151">
        <f>D20+D19</f>
        <v>0</v>
      </c>
      <c r="E21" s="182"/>
    </row>
    <row r="22" spans="1:5" ht="21">
      <c r="A22" s="76">
        <v>13</v>
      </c>
      <c r="B22" s="98" t="s">
        <v>141</v>
      </c>
      <c r="C22" s="175"/>
      <c r="D22" s="149">
        <f>โครงสร้าง!H9</f>
        <v>0</v>
      </c>
      <c r="E22" s="178">
        <f>D24-C22</f>
        <v>0</v>
      </c>
    </row>
    <row r="23" spans="1:5" ht="21">
      <c r="A23" s="76">
        <v>14</v>
      </c>
      <c r="B23" s="98" t="s">
        <v>142</v>
      </c>
      <c r="C23" s="176"/>
      <c r="D23" s="149">
        <f>โครงสร้าง!H8</f>
        <v>0</v>
      </c>
      <c r="E23" s="182"/>
    </row>
    <row r="24" spans="1:5" ht="21">
      <c r="A24" s="101"/>
      <c r="B24" s="102" t="s">
        <v>143</v>
      </c>
      <c r="C24" s="177"/>
      <c r="D24" s="151">
        <f>D23+D22</f>
        <v>0</v>
      </c>
      <c r="E24" s="182"/>
    </row>
    <row r="25" spans="1:5" ht="21">
      <c r="A25" s="76">
        <v>15</v>
      </c>
      <c r="B25" s="98" t="s">
        <v>144</v>
      </c>
      <c r="C25" s="146"/>
      <c r="D25" s="149">
        <f>โครงสร้าง!K8</f>
        <v>0</v>
      </c>
      <c r="E25" s="150"/>
    </row>
    <row r="26" spans="1:5" ht="21">
      <c r="A26" s="76">
        <v>16</v>
      </c>
      <c r="B26" s="98" t="s">
        <v>40</v>
      </c>
      <c r="C26" s="175"/>
      <c r="D26" s="149">
        <f>โครงสร้าง!N25</f>
        <v>0</v>
      </c>
      <c r="E26" s="178">
        <f>D28-C26</f>
        <v>0</v>
      </c>
    </row>
    <row r="27" spans="1:5" ht="21">
      <c r="A27" s="76">
        <v>17</v>
      </c>
      <c r="B27" s="98" t="s">
        <v>145</v>
      </c>
      <c r="C27" s="176"/>
      <c r="D27" s="149">
        <f>โครงสร้าง!N26</f>
        <v>0</v>
      </c>
      <c r="E27" s="182"/>
    </row>
    <row r="28" spans="1:5" ht="21">
      <c r="A28" s="101"/>
      <c r="B28" s="102" t="s">
        <v>146</v>
      </c>
      <c r="C28" s="177"/>
      <c r="D28" s="151">
        <f>D26+D27</f>
        <v>0</v>
      </c>
      <c r="E28" s="182"/>
    </row>
    <row r="29" spans="1:5" ht="21">
      <c r="A29" s="76">
        <v>18</v>
      </c>
      <c r="B29" s="98" t="s">
        <v>22</v>
      </c>
      <c r="C29" s="146"/>
      <c r="D29" s="149">
        <f>โครงสร้าง!H23</f>
        <v>0</v>
      </c>
      <c r="E29" s="150">
        <f>D29-C29</f>
        <v>0</v>
      </c>
    </row>
    <row r="30" spans="1:5" ht="21">
      <c r="A30" s="76">
        <v>19</v>
      </c>
      <c r="B30" s="98" t="s">
        <v>20</v>
      </c>
      <c r="C30" s="147"/>
      <c r="D30" s="149">
        <f>โครงสร้าง!H19+โครงสร้าง!H21</f>
        <v>0</v>
      </c>
      <c r="E30" s="150">
        <f>D30-C30</f>
        <v>0</v>
      </c>
    </row>
    <row r="31" spans="1:5" ht="21">
      <c r="A31" s="76">
        <v>20</v>
      </c>
      <c r="B31" s="107" t="s">
        <v>35</v>
      </c>
      <c r="C31" s="175"/>
      <c r="D31" s="153">
        <f>โครงสร้าง!E36</f>
        <v>0</v>
      </c>
      <c r="E31" s="178">
        <f>D34-C31</f>
        <v>0</v>
      </c>
    </row>
    <row r="32" spans="1:5" ht="21">
      <c r="A32" s="76">
        <v>21</v>
      </c>
      <c r="B32" s="107" t="s">
        <v>147</v>
      </c>
      <c r="C32" s="176"/>
      <c r="D32" s="153">
        <f>โครงสร้าง!E37</f>
        <v>0</v>
      </c>
      <c r="E32" s="178"/>
    </row>
    <row r="33" spans="1:5" ht="21">
      <c r="A33" s="76">
        <v>22</v>
      </c>
      <c r="B33" s="108" t="s">
        <v>148</v>
      </c>
      <c r="C33" s="176"/>
      <c r="D33" s="153">
        <f>โครงสร้าง!E38</f>
        <v>0</v>
      </c>
      <c r="E33" s="178"/>
    </row>
    <row r="34" spans="1:5" ht="41.25" customHeight="1">
      <c r="A34" s="101"/>
      <c r="B34" s="109" t="s">
        <v>149</v>
      </c>
      <c r="C34" s="177"/>
      <c r="D34" s="154">
        <f>D33+D32+D31</f>
        <v>0</v>
      </c>
      <c r="E34" s="178"/>
    </row>
    <row r="35" spans="1:5" ht="21">
      <c r="A35" s="76">
        <v>23</v>
      </c>
      <c r="B35" s="98" t="s">
        <v>150</v>
      </c>
      <c r="C35" s="175"/>
      <c r="D35" s="149">
        <f>โครงสร้าง!K19+โครงสร้าง!K20+โครงสร้าง!N23+โครงสร้าง!N20</f>
        <v>0</v>
      </c>
      <c r="E35" s="178">
        <f>D37-C35</f>
        <v>0</v>
      </c>
    </row>
    <row r="36" spans="1:5" ht="21">
      <c r="A36" s="76">
        <v>24</v>
      </c>
      <c r="B36" s="98" t="s">
        <v>151</v>
      </c>
      <c r="C36" s="176"/>
      <c r="D36" s="149">
        <f>โครงสร้าง!N24</f>
        <v>0</v>
      </c>
      <c r="E36" s="182"/>
    </row>
    <row r="37" spans="1:5" ht="21">
      <c r="A37" s="101"/>
      <c r="B37" s="102" t="s">
        <v>152</v>
      </c>
      <c r="C37" s="177"/>
      <c r="D37" s="151">
        <f>D36+D35</f>
        <v>0</v>
      </c>
      <c r="E37" s="182"/>
    </row>
    <row r="38" spans="1:5" ht="21">
      <c r="A38" s="76">
        <v>26</v>
      </c>
      <c r="B38" s="98" t="s">
        <v>153</v>
      </c>
      <c r="C38" s="148"/>
      <c r="D38" s="149">
        <f>โครงสร้าง!B15</f>
        <v>0</v>
      </c>
      <c r="E38" s="150">
        <f>D38-C38</f>
        <v>0</v>
      </c>
    </row>
    <row r="39" spans="1:5" ht="21">
      <c r="A39" s="76">
        <v>27</v>
      </c>
      <c r="B39" s="98" t="s">
        <v>154</v>
      </c>
      <c r="C39" s="175"/>
      <c r="D39" s="149">
        <f>โครงสร้าง!K23</f>
        <v>0</v>
      </c>
      <c r="E39" s="178">
        <f>D41-C39</f>
        <v>0</v>
      </c>
    </row>
    <row r="40" spans="1:5" ht="21">
      <c r="A40" s="76">
        <v>28</v>
      </c>
      <c r="B40" s="98" t="s">
        <v>155</v>
      </c>
      <c r="C40" s="176"/>
      <c r="D40" s="149">
        <f>โครงสร้าง!K22</f>
        <v>0</v>
      </c>
      <c r="E40" s="182"/>
    </row>
    <row r="41" spans="1:5" ht="21.75" thickBot="1">
      <c r="A41" s="101"/>
      <c r="B41" s="102" t="s">
        <v>156</v>
      </c>
      <c r="C41" s="177"/>
      <c r="D41" s="151">
        <f>D40+D39</f>
        <v>0</v>
      </c>
      <c r="E41" s="182"/>
    </row>
    <row r="42" spans="1:5" ht="21">
      <c r="A42" s="103">
        <v>29</v>
      </c>
      <c r="B42" s="110" t="s">
        <v>68</v>
      </c>
      <c r="C42" s="175"/>
      <c r="D42" s="152">
        <f>โครงสร้าง!N42</f>
        <v>0</v>
      </c>
      <c r="E42" s="178">
        <f>D44-C42</f>
        <v>0</v>
      </c>
    </row>
    <row r="43" spans="1:5" ht="21">
      <c r="A43" s="103">
        <v>30</v>
      </c>
      <c r="B43" s="98" t="s">
        <v>157</v>
      </c>
      <c r="C43" s="176"/>
      <c r="D43" s="152">
        <f>โครงสร้าง!N43</f>
        <v>0</v>
      </c>
      <c r="E43" s="178"/>
    </row>
    <row r="44" spans="1:5" ht="42">
      <c r="A44" s="101"/>
      <c r="B44" s="111" t="s">
        <v>158</v>
      </c>
      <c r="C44" s="177"/>
      <c r="D44" s="151">
        <f>D43+D42</f>
        <v>0</v>
      </c>
      <c r="E44" s="178"/>
    </row>
    <row r="45" spans="1:5" ht="21">
      <c r="A45" s="76">
        <v>31</v>
      </c>
      <c r="B45" s="98" t="s">
        <v>15</v>
      </c>
      <c r="C45" s="175"/>
      <c r="D45" s="149">
        <f>โครงสร้าง!B19+โครงสร้าง!B20</f>
        <v>0</v>
      </c>
      <c r="E45" s="179">
        <f>D47-C45</f>
        <v>0</v>
      </c>
    </row>
    <row r="46" spans="1:5" ht="21">
      <c r="A46" s="76">
        <v>32</v>
      </c>
      <c r="B46" s="98" t="s">
        <v>14</v>
      </c>
      <c r="C46" s="176"/>
      <c r="D46" s="149">
        <f>โครงสร้าง!B21</f>
        <v>0</v>
      </c>
      <c r="E46" s="180"/>
    </row>
    <row r="47" spans="1:5" ht="21">
      <c r="A47" s="101"/>
      <c r="B47" s="102" t="s">
        <v>159</v>
      </c>
      <c r="C47" s="177"/>
      <c r="D47" s="151">
        <f>D46+D45</f>
        <v>0</v>
      </c>
      <c r="E47" s="181"/>
    </row>
    <row r="48" spans="1:5" ht="21">
      <c r="A48" s="76">
        <v>33</v>
      </c>
      <c r="B48" s="98" t="s">
        <v>29</v>
      </c>
      <c r="C48" s="146"/>
      <c r="D48" s="149">
        <f>โครงสร้าง!K24</f>
        <v>0</v>
      </c>
      <c r="E48" s="150">
        <f>D48-C48</f>
        <v>0</v>
      </c>
    </row>
    <row r="49" spans="1:5" ht="21">
      <c r="A49" s="76"/>
      <c r="B49" s="112" t="s">
        <v>160</v>
      </c>
      <c r="C49" s="113">
        <f>C6+C7+C8+C9+C12+C16+C19+C22+C25+C26+C29+C30+C31+C35+C38+C39+C42+C45+C48</f>
        <v>0</v>
      </c>
      <c r="D49" s="149">
        <f>D48+D47+D44+D41+D38+D37+D34+D30+D29+D28+D25+D24+D21+D18+D15+D11+D8+D7+D6</f>
        <v>0</v>
      </c>
      <c r="E49" s="149">
        <f>D49-C49</f>
        <v>0</v>
      </c>
    </row>
    <row r="50" spans="1:5" ht="21">
      <c r="A50" s="100"/>
      <c r="B50" s="112" t="s">
        <v>175</v>
      </c>
      <c r="C50" s="113">
        <f>C56+C57+C58+C59+C60+C61</f>
        <v>0</v>
      </c>
      <c r="D50" s="149">
        <f>D56+D57+D58+D59+D60+D61</f>
        <v>0</v>
      </c>
      <c r="E50" s="149">
        <f>D50-C50</f>
        <v>0</v>
      </c>
    </row>
    <row r="51" spans="1:5" ht="21">
      <c r="A51" s="86"/>
      <c r="B51" s="112" t="s">
        <v>109</v>
      </c>
      <c r="C51" s="99">
        <f>SUM(C49:C50)</f>
        <v>0</v>
      </c>
      <c r="D51" s="145">
        <f>SUM(D49:D50)</f>
        <v>0</v>
      </c>
      <c r="E51" s="145">
        <f>D51-C51</f>
        <v>0</v>
      </c>
    </row>
    <row r="52" spans="1:5" ht="21">
      <c r="A52" s="114"/>
      <c r="B52" s="114"/>
      <c r="C52" s="114"/>
      <c r="D52" s="114"/>
      <c r="E52" s="97"/>
    </row>
    <row r="53" spans="1:5" ht="21">
      <c r="A53" s="115"/>
      <c r="B53" s="116"/>
      <c r="C53" s="117"/>
      <c r="D53" s="114"/>
      <c r="E53" s="97"/>
    </row>
    <row r="54" spans="1:5" ht="23.25">
      <c r="A54" s="183" t="s">
        <v>161</v>
      </c>
      <c r="B54" s="183"/>
      <c r="C54" s="183"/>
      <c r="D54" s="183"/>
      <c r="E54" s="183"/>
    </row>
    <row r="55" spans="1:5" ht="46.5">
      <c r="A55" s="124" t="s">
        <v>72</v>
      </c>
      <c r="B55" s="124" t="s">
        <v>162</v>
      </c>
      <c r="C55" s="125" t="s">
        <v>163</v>
      </c>
      <c r="D55" s="125" t="s">
        <v>164</v>
      </c>
      <c r="E55" s="124" t="s">
        <v>99</v>
      </c>
    </row>
    <row r="56" spans="1:5" ht="23.25">
      <c r="A56" s="126">
        <v>1</v>
      </c>
      <c r="B56" s="127" t="s">
        <v>165</v>
      </c>
      <c r="C56" s="156"/>
      <c r="D56" s="128">
        <f>โครงสร้าง!B6</f>
        <v>0</v>
      </c>
      <c r="E56" s="128">
        <f>D56-C56</f>
        <v>0</v>
      </c>
    </row>
    <row r="57" spans="1:5" ht="23.25">
      <c r="A57" s="129">
        <v>2</v>
      </c>
      <c r="B57" s="130" t="s">
        <v>55</v>
      </c>
      <c r="C57" s="157"/>
      <c r="D57" s="126">
        <f>โครงสร้าง!B10+โครงสร้าง!B16</f>
        <v>0</v>
      </c>
      <c r="E57" s="128">
        <f t="shared" ref="E57:E61" si="0">D57-C57</f>
        <v>0</v>
      </c>
    </row>
    <row r="58" spans="1:5" ht="23.25">
      <c r="A58" s="129">
        <v>3</v>
      </c>
      <c r="B58" s="130" t="s">
        <v>166</v>
      </c>
      <c r="C58" s="157"/>
      <c r="D58" s="126">
        <f>โครงสร้าง!B7+โครงสร้าง!B8</f>
        <v>0</v>
      </c>
      <c r="E58" s="128">
        <f t="shared" si="0"/>
        <v>0</v>
      </c>
    </row>
    <row r="59" spans="1:5" ht="23.25">
      <c r="A59" s="129">
        <v>4</v>
      </c>
      <c r="B59" s="130" t="s">
        <v>167</v>
      </c>
      <c r="C59" s="157"/>
      <c r="D59" s="128">
        <f>โครงสร้าง!B12+โครงสร้าง!B13+โครงสร้าง!B14</f>
        <v>0</v>
      </c>
      <c r="E59" s="128">
        <f t="shared" si="0"/>
        <v>0</v>
      </c>
    </row>
    <row r="60" spans="1:5" ht="23.25">
      <c r="A60" s="129">
        <v>5</v>
      </c>
      <c r="B60" s="130" t="s">
        <v>56</v>
      </c>
      <c r="C60" s="157"/>
      <c r="D60" s="128">
        <f>โครงสร้าง!B9+โครงสร้าง!B11</f>
        <v>0</v>
      </c>
      <c r="E60" s="128">
        <f t="shared" si="0"/>
        <v>0</v>
      </c>
    </row>
    <row r="61" spans="1:5" ht="23.25">
      <c r="A61" s="129">
        <v>6</v>
      </c>
      <c r="B61" s="133" t="s">
        <v>168</v>
      </c>
      <c r="C61" s="157"/>
      <c r="D61" s="126">
        <f>โครงสร้าง!K21</f>
        <v>0</v>
      </c>
      <c r="E61" s="128">
        <f t="shared" si="0"/>
        <v>0</v>
      </c>
    </row>
    <row r="62" spans="1:5" ht="23.25">
      <c r="A62" s="131"/>
      <c r="B62" s="134"/>
      <c r="C62" s="132"/>
      <c r="D62" s="132"/>
      <c r="E62" s="131"/>
    </row>
    <row r="63" spans="1:5" ht="23.25">
      <c r="A63" s="118"/>
      <c r="B63" s="119"/>
      <c r="C63" s="194" t="s">
        <v>108</v>
      </c>
      <c r="D63" s="194"/>
      <c r="E63" s="135"/>
    </row>
    <row r="64" spans="1:5" ht="23.25">
      <c r="A64" s="120">
        <v>1</v>
      </c>
      <c r="B64" s="121" t="s">
        <v>169</v>
      </c>
      <c r="C64" s="193"/>
      <c r="D64" s="193"/>
      <c r="E64" s="136"/>
    </row>
    <row r="65" spans="1:5" ht="23.25">
      <c r="A65" s="120">
        <v>2</v>
      </c>
      <c r="B65" s="121" t="s">
        <v>170</v>
      </c>
      <c r="C65" s="193"/>
      <c r="D65" s="193"/>
      <c r="E65" s="136"/>
    </row>
    <row r="66" spans="1:5" ht="23.25">
      <c r="A66" s="120">
        <v>3</v>
      </c>
      <c r="B66" s="121" t="s">
        <v>171</v>
      </c>
      <c r="C66" s="193"/>
      <c r="D66" s="193"/>
      <c r="E66" s="136"/>
    </row>
    <row r="67" spans="1:5" ht="46.5">
      <c r="A67" s="122">
        <v>4</v>
      </c>
      <c r="B67" s="123" t="s">
        <v>172</v>
      </c>
      <c r="C67" s="193"/>
      <c r="D67" s="193"/>
      <c r="E67" s="136"/>
    </row>
    <row r="68" spans="1:5" ht="23.25">
      <c r="A68" s="120">
        <v>5</v>
      </c>
      <c r="B68" s="121" t="s">
        <v>173</v>
      </c>
      <c r="C68" s="193"/>
      <c r="D68" s="193"/>
      <c r="E68" s="136"/>
    </row>
    <row r="69" spans="1:5" ht="23.25">
      <c r="A69" s="120">
        <v>6</v>
      </c>
      <c r="B69" s="121" t="s">
        <v>174</v>
      </c>
      <c r="C69" s="193"/>
      <c r="D69" s="193"/>
      <c r="E69" s="136"/>
    </row>
  </sheetData>
  <sheetProtection password="CC73" sheet="1" objects="1" scenarios="1"/>
  <mergeCells count="37">
    <mergeCell ref="C66:D66"/>
    <mergeCell ref="C67:D67"/>
    <mergeCell ref="C68:D68"/>
    <mergeCell ref="C69:D69"/>
    <mergeCell ref="C63:D63"/>
    <mergeCell ref="C64:D64"/>
    <mergeCell ref="C65:D65"/>
    <mergeCell ref="E16:E18"/>
    <mergeCell ref="A2:E2"/>
    <mergeCell ref="A3:E3"/>
    <mergeCell ref="A4:B5"/>
    <mergeCell ref="C4:C5"/>
    <mergeCell ref="D4:D5"/>
    <mergeCell ref="E4:E5"/>
    <mergeCell ref="A54:E54"/>
    <mergeCell ref="C31:C34"/>
    <mergeCell ref="E31:E34"/>
    <mergeCell ref="C35:C37"/>
    <mergeCell ref="E35:E37"/>
    <mergeCell ref="C39:C41"/>
    <mergeCell ref="E39:E41"/>
    <mergeCell ref="D1:F1"/>
    <mergeCell ref="C42:C44"/>
    <mergeCell ref="E42:E44"/>
    <mergeCell ref="C45:C47"/>
    <mergeCell ref="E45:E47"/>
    <mergeCell ref="C19:C21"/>
    <mergeCell ref="E19:E21"/>
    <mergeCell ref="C22:C24"/>
    <mergeCell ref="E22:E24"/>
    <mergeCell ref="C26:C28"/>
    <mergeCell ref="E26:E28"/>
    <mergeCell ref="C9:C11"/>
    <mergeCell ref="E9:E11"/>
    <mergeCell ref="C12:C15"/>
    <mergeCell ref="E12:E15"/>
    <mergeCell ref="C16:C1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DU16"/>
  <sheetViews>
    <sheetView topLeftCell="BZ1" workbookViewId="0">
      <selection activeCell="A4" sqref="A4"/>
    </sheetView>
  </sheetViews>
  <sheetFormatPr defaultRowHeight="14.25"/>
  <cols>
    <col min="4" max="4" width="13.25" customWidth="1"/>
    <col min="5" max="5" width="9.125" customWidth="1"/>
    <col min="6" max="6" width="19.75" customWidth="1"/>
    <col min="7" max="7" width="8.375" customWidth="1"/>
    <col min="17" max="19" width="11" customWidth="1"/>
    <col min="20" max="25" width="8.875" customWidth="1"/>
  </cols>
  <sheetData>
    <row r="1" spans="1:125" s="27" customFormat="1" ht="39" customHeight="1">
      <c r="A1" s="218" t="s">
        <v>70</v>
      </c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6"/>
      <c r="CF1" s="26"/>
      <c r="CG1" s="26"/>
      <c r="CH1" s="222" t="s">
        <v>71</v>
      </c>
      <c r="CI1" s="204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14" t="s">
        <v>109</v>
      </c>
      <c r="DE1" s="214"/>
      <c r="DF1" s="214"/>
      <c r="DG1" s="43"/>
      <c r="DH1" s="43"/>
      <c r="DI1" s="43"/>
      <c r="DJ1" s="43"/>
      <c r="DK1" s="43"/>
      <c r="DL1" s="43"/>
      <c r="DM1" s="43"/>
      <c r="DN1" s="43"/>
      <c r="DO1" s="44"/>
      <c r="DP1" s="38"/>
      <c r="DQ1" s="38"/>
      <c r="DR1" s="38"/>
      <c r="DS1" s="38"/>
      <c r="DT1" s="38"/>
      <c r="DU1" s="38"/>
    </row>
    <row r="2" spans="1:125" s="28" customFormat="1" ht="23.25">
      <c r="A2" s="219"/>
      <c r="B2" s="224" t="s">
        <v>72</v>
      </c>
      <c r="C2" s="226" t="s">
        <v>73</v>
      </c>
      <c r="D2" s="226" t="s">
        <v>74</v>
      </c>
      <c r="E2" s="226" t="s">
        <v>75</v>
      </c>
      <c r="F2" s="228" t="s">
        <v>76</v>
      </c>
      <c r="G2" s="226" t="s">
        <v>77</v>
      </c>
      <c r="H2" s="232" t="s">
        <v>78</v>
      </c>
      <c r="I2" s="233"/>
      <c r="J2" s="234"/>
      <c r="K2" s="235" t="s">
        <v>79</v>
      </c>
      <c r="L2" s="236"/>
      <c r="M2" s="237"/>
      <c r="N2" s="201" t="s">
        <v>171</v>
      </c>
      <c r="O2" s="201"/>
      <c r="P2" s="201"/>
      <c r="Q2" s="202" t="s">
        <v>172</v>
      </c>
      <c r="R2" s="202"/>
      <c r="S2" s="202"/>
      <c r="T2" s="202" t="s">
        <v>173</v>
      </c>
      <c r="U2" s="202"/>
      <c r="V2" s="202"/>
      <c r="W2" s="202" t="s">
        <v>176</v>
      </c>
      <c r="X2" s="202"/>
      <c r="Y2" s="202"/>
      <c r="Z2" s="198" t="s">
        <v>9</v>
      </c>
      <c r="AA2" s="199"/>
      <c r="AB2" s="238"/>
      <c r="AC2" s="195" t="s">
        <v>51</v>
      </c>
      <c r="AD2" s="196"/>
      <c r="AE2" s="197"/>
      <c r="AF2" s="198" t="s">
        <v>80</v>
      </c>
      <c r="AG2" s="199"/>
      <c r="AH2" s="199"/>
      <c r="AI2" s="200" t="s">
        <v>10</v>
      </c>
      <c r="AJ2" s="200"/>
      <c r="AK2" s="200"/>
      <c r="AL2" s="199" t="s">
        <v>81</v>
      </c>
      <c r="AM2" s="199"/>
      <c r="AN2" s="238"/>
      <c r="AO2" s="239" t="s">
        <v>82</v>
      </c>
      <c r="AP2" s="240"/>
      <c r="AQ2" s="241"/>
      <c r="AR2" s="242" t="s">
        <v>83</v>
      </c>
      <c r="AS2" s="243"/>
      <c r="AT2" s="243"/>
      <c r="AU2" s="244" t="s">
        <v>84</v>
      </c>
      <c r="AV2" s="244"/>
      <c r="AW2" s="244"/>
      <c r="AX2" s="230" t="s">
        <v>85</v>
      </c>
      <c r="AY2" s="230"/>
      <c r="AZ2" s="231"/>
      <c r="BA2" s="246" t="s">
        <v>86</v>
      </c>
      <c r="BB2" s="247"/>
      <c r="BC2" s="248"/>
      <c r="BD2" s="249" t="s">
        <v>87</v>
      </c>
      <c r="BE2" s="250"/>
      <c r="BF2" s="251"/>
      <c r="BG2" s="252" t="s">
        <v>88</v>
      </c>
      <c r="BH2" s="253"/>
      <c r="BI2" s="254"/>
      <c r="BJ2" s="255" t="s">
        <v>89</v>
      </c>
      <c r="BK2" s="256"/>
      <c r="BL2" s="257"/>
      <c r="BM2" s="258" t="s">
        <v>90</v>
      </c>
      <c r="BN2" s="259"/>
      <c r="BO2" s="259"/>
      <c r="BP2" s="264" t="s">
        <v>91</v>
      </c>
      <c r="BQ2" s="265"/>
      <c r="BR2" s="265"/>
      <c r="BS2" s="266" t="s">
        <v>68</v>
      </c>
      <c r="BT2" s="266"/>
      <c r="BU2" s="266"/>
      <c r="BV2" s="262" t="s">
        <v>92</v>
      </c>
      <c r="BW2" s="263"/>
      <c r="BX2" s="263"/>
      <c r="BY2" s="260" t="s">
        <v>93</v>
      </c>
      <c r="BZ2" s="261"/>
      <c r="CA2" s="261"/>
      <c r="CB2" s="245" t="s">
        <v>94</v>
      </c>
      <c r="CC2" s="245"/>
      <c r="CD2" s="245"/>
      <c r="CE2" s="210" t="s">
        <v>95</v>
      </c>
      <c r="CF2" s="210"/>
      <c r="CG2" s="211"/>
      <c r="CH2" s="223"/>
      <c r="CI2" s="215" t="s">
        <v>100</v>
      </c>
      <c r="CJ2" s="216"/>
      <c r="CK2" s="216"/>
      <c r="CL2" s="217" t="s">
        <v>55</v>
      </c>
      <c r="CM2" s="217"/>
      <c r="CN2" s="217"/>
      <c r="CO2" s="213" t="s">
        <v>101</v>
      </c>
      <c r="CP2" s="213"/>
      <c r="CQ2" s="213"/>
      <c r="CR2" s="206" t="s">
        <v>96</v>
      </c>
      <c r="CS2" s="206"/>
      <c r="CT2" s="206"/>
      <c r="CU2" s="207" t="s">
        <v>56</v>
      </c>
      <c r="CV2" s="208"/>
      <c r="CW2" s="208"/>
      <c r="CX2" s="209" t="s">
        <v>102</v>
      </c>
      <c r="CY2" s="209"/>
      <c r="CZ2" s="209"/>
      <c r="DA2" s="210" t="s">
        <v>104</v>
      </c>
      <c r="DB2" s="210"/>
      <c r="DC2" s="211"/>
      <c r="DD2" s="214"/>
      <c r="DE2" s="214"/>
      <c r="DF2" s="214"/>
      <c r="DG2" s="212"/>
      <c r="DH2" s="212"/>
      <c r="DI2" s="212"/>
      <c r="DJ2" s="212"/>
      <c r="DK2" s="212"/>
      <c r="DL2" s="212"/>
      <c r="DM2" s="203"/>
      <c r="DN2" s="203"/>
      <c r="DO2" s="203"/>
      <c r="DP2" s="203"/>
      <c r="DQ2" s="203"/>
      <c r="DR2" s="203"/>
      <c r="DS2" s="203"/>
      <c r="DT2" s="203"/>
      <c r="DU2" s="203"/>
    </row>
    <row r="3" spans="1:125" s="28" customFormat="1" ht="24" customHeight="1">
      <c r="A3" s="219"/>
      <c r="B3" s="225"/>
      <c r="C3" s="227"/>
      <c r="D3" s="227"/>
      <c r="E3" s="227"/>
      <c r="F3" s="229"/>
      <c r="G3" s="227"/>
      <c r="H3" s="29" t="s">
        <v>97</v>
      </c>
      <c r="I3" s="29" t="s">
        <v>98</v>
      </c>
      <c r="J3" s="29" t="s">
        <v>99</v>
      </c>
      <c r="K3" s="29" t="s">
        <v>97</v>
      </c>
      <c r="L3" s="29" t="s">
        <v>98</v>
      </c>
      <c r="M3" s="29" t="s">
        <v>99</v>
      </c>
      <c r="N3" s="29" t="s">
        <v>97</v>
      </c>
      <c r="O3" s="29" t="s">
        <v>98</v>
      </c>
      <c r="P3" s="29" t="s">
        <v>99</v>
      </c>
      <c r="Q3" s="29" t="s">
        <v>97</v>
      </c>
      <c r="R3" s="29" t="s">
        <v>98</v>
      </c>
      <c r="S3" s="29" t="s">
        <v>99</v>
      </c>
      <c r="T3" s="29" t="s">
        <v>97</v>
      </c>
      <c r="U3" s="29" t="s">
        <v>98</v>
      </c>
      <c r="V3" s="29" t="s">
        <v>99</v>
      </c>
      <c r="W3" s="29" t="s">
        <v>97</v>
      </c>
      <c r="X3" s="29" t="s">
        <v>98</v>
      </c>
      <c r="Y3" s="29" t="s">
        <v>99</v>
      </c>
      <c r="Z3" s="29" t="s">
        <v>97</v>
      </c>
      <c r="AA3" s="29" t="s">
        <v>98</v>
      </c>
      <c r="AB3" s="29" t="s">
        <v>99</v>
      </c>
      <c r="AC3" s="29" t="s">
        <v>97</v>
      </c>
      <c r="AD3" s="29" t="s">
        <v>98</v>
      </c>
      <c r="AE3" s="29" t="s">
        <v>99</v>
      </c>
      <c r="AF3" s="29" t="s">
        <v>97</v>
      </c>
      <c r="AG3" s="29" t="s">
        <v>98</v>
      </c>
      <c r="AH3" s="29" t="s">
        <v>99</v>
      </c>
      <c r="AI3" s="29" t="s">
        <v>97</v>
      </c>
      <c r="AJ3" s="29" t="s">
        <v>98</v>
      </c>
      <c r="AK3" s="29" t="s">
        <v>99</v>
      </c>
      <c r="AL3" s="29" t="s">
        <v>97</v>
      </c>
      <c r="AM3" s="29" t="s">
        <v>98</v>
      </c>
      <c r="AN3" s="29" t="s">
        <v>99</v>
      </c>
      <c r="AO3" s="29" t="s">
        <v>97</v>
      </c>
      <c r="AP3" s="29" t="s">
        <v>98</v>
      </c>
      <c r="AQ3" s="29" t="s">
        <v>99</v>
      </c>
      <c r="AR3" s="29" t="s">
        <v>97</v>
      </c>
      <c r="AS3" s="29" t="s">
        <v>98</v>
      </c>
      <c r="AT3" s="29" t="s">
        <v>99</v>
      </c>
      <c r="AU3" s="29" t="s">
        <v>97</v>
      </c>
      <c r="AV3" s="29" t="s">
        <v>98</v>
      </c>
      <c r="AW3" s="29" t="s">
        <v>99</v>
      </c>
      <c r="AX3" s="29" t="s">
        <v>97</v>
      </c>
      <c r="AY3" s="29" t="s">
        <v>98</v>
      </c>
      <c r="AZ3" s="29" t="s">
        <v>99</v>
      </c>
      <c r="BA3" s="29" t="s">
        <v>97</v>
      </c>
      <c r="BB3" s="29" t="s">
        <v>98</v>
      </c>
      <c r="BC3" s="29" t="s">
        <v>99</v>
      </c>
      <c r="BD3" s="29" t="s">
        <v>97</v>
      </c>
      <c r="BE3" s="29" t="s">
        <v>98</v>
      </c>
      <c r="BF3" s="29" t="s">
        <v>99</v>
      </c>
      <c r="BG3" s="29" t="s">
        <v>97</v>
      </c>
      <c r="BH3" s="29" t="s">
        <v>98</v>
      </c>
      <c r="BI3" s="29" t="s">
        <v>99</v>
      </c>
      <c r="BJ3" s="29" t="s">
        <v>97</v>
      </c>
      <c r="BK3" s="29" t="s">
        <v>98</v>
      </c>
      <c r="BL3" s="29" t="s">
        <v>99</v>
      </c>
      <c r="BM3" s="29" t="s">
        <v>97</v>
      </c>
      <c r="BN3" s="29" t="s">
        <v>98</v>
      </c>
      <c r="BO3" s="29" t="s">
        <v>99</v>
      </c>
      <c r="BP3" s="29" t="s">
        <v>97</v>
      </c>
      <c r="BQ3" s="29" t="s">
        <v>98</v>
      </c>
      <c r="BR3" s="29" t="s">
        <v>99</v>
      </c>
      <c r="BS3" s="29" t="s">
        <v>97</v>
      </c>
      <c r="BT3" s="29" t="s">
        <v>98</v>
      </c>
      <c r="BU3" s="29" t="s">
        <v>99</v>
      </c>
      <c r="BV3" s="29" t="s">
        <v>97</v>
      </c>
      <c r="BW3" s="29" t="s">
        <v>98</v>
      </c>
      <c r="BX3" s="29" t="s">
        <v>99</v>
      </c>
      <c r="BY3" s="29" t="s">
        <v>97</v>
      </c>
      <c r="BZ3" s="29" t="s">
        <v>98</v>
      </c>
      <c r="CA3" s="29" t="s">
        <v>99</v>
      </c>
      <c r="CB3" s="29" t="s">
        <v>97</v>
      </c>
      <c r="CC3" s="29" t="s">
        <v>98</v>
      </c>
      <c r="CD3" s="29" t="s">
        <v>99</v>
      </c>
      <c r="CE3" s="29" t="s">
        <v>97</v>
      </c>
      <c r="CF3" s="29" t="s">
        <v>98</v>
      </c>
      <c r="CG3" s="30" t="s">
        <v>99</v>
      </c>
      <c r="CH3" s="223"/>
      <c r="CI3" s="29" t="s">
        <v>97</v>
      </c>
      <c r="CJ3" s="29" t="s">
        <v>98</v>
      </c>
      <c r="CK3" s="30" t="s">
        <v>99</v>
      </c>
      <c r="CL3" s="29" t="s">
        <v>97</v>
      </c>
      <c r="CM3" s="29" t="s">
        <v>98</v>
      </c>
      <c r="CN3" s="30" t="s">
        <v>99</v>
      </c>
      <c r="CO3" s="29" t="s">
        <v>97</v>
      </c>
      <c r="CP3" s="29" t="s">
        <v>98</v>
      </c>
      <c r="CQ3" s="30" t="s">
        <v>99</v>
      </c>
      <c r="CR3" s="29" t="s">
        <v>97</v>
      </c>
      <c r="CS3" s="29" t="s">
        <v>98</v>
      </c>
      <c r="CT3" s="30" t="s">
        <v>99</v>
      </c>
      <c r="CU3" s="29" t="s">
        <v>97</v>
      </c>
      <c r="CV3" s="29" t="s">
        <v>98</v>
      </c>
      <c r="CW3" s="30" t="s">
        <v>99</v>
      </c>
      <c r="CX3" s="29" t="s">
        <v>97</v>
      </c>
      <c r="CY3" s="29" t="s">
        <v>98</v>
      </c>
      <c r="CZ3" s="30" t="s">
        <v>99</v>
      </c>
      <c r="DA3" s="29" t="s">
        <v>97</v>
      </c>
      <c r="DB3" s="29" t="s">
        <v>98</v>
      </c>
      <c r="DC3" s="30" t="s">
        <v>99</v>
      </c>
      <c r="DD3" s="29" t="s">
        <v>97</v>
      </c>
      <c r="DE3" s="29" t="s">
        <v>98</v>
      </c>
      <c r="DF3" s="29" t="s">
        <v>99</v>
      </c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</row>
    <row r="4" spans="1:125" s="27" customFormat="1" ht="23.25">
      <c r="A4" s="31"/>
      <c r="B4" s="32"/>
      <c r="C4" s="33">
        <f>โครงสร้าง!N10</f>
        <v>0</v>
      </c>
      <c r="D4" s="33">
        <f>โครงสร้าง!N11</f>
        <v>0</v>
      </c>
      <c r="E4" s="33">
        <f>โครงสร้าง!N12</f>
        <v>0</v>
      </c>
      <c r="F4" s="33">
        <f>โครงสร้าง!N13</f>
        <v>0</v>
      </c>
      <c r="G4" s="33">
        <f>โครงสร้าง!N14</f>
        <v>0</v>
      </c>
      <c r="H4" s="50"/>
      <c r="I4" s="35">
        <f>สรุปกรอบ!C64</f>
        <v>0</v>
      </c>
      <c r="J4" s="33"/>
      <c r="K4" s="155"/>
      <c r="L4" s="35">
        <f>สรุปกรอบ!C65</f>
        <v>0</v>
      </c>
      <c r="M4" s="33"/>
      <c r="N4" s="155"/>
      <c r="O4" s="35">
        <f>สรุปกรอบ!C66</f>
        <v>0</v>
      </c>
      <c r="P4" s="33"/>
      <c r="Q4" s="155"/>
      <c r="R4" s="35">
        <f>สรุปกรอบ!C67</f>
        <v>0</v>
      </c>
      <c r="S4" s="33"/>
      <c r="T4" s="155"/>
      <c r="U4" s="35">
        <f>สรุปกรอบ!C68</f>
        <v>0</v>
      </c>
      <c r="V4" s="33"/>
      <c r="W4" s="155"/>
      <c r="X4" s="35">
        <f>สรุปกรอบ!C69</f>
        <v>0</v>
      </c>
      <c r="Y4" s="33"/>
      <c r="Z4" s="50">
        <f>สรุปกรอบ!C6</f>
        <v>0</v>
      </c>
      <c r="AA4" s="34">
        <f>โครงสร้าง!N6+โครงสร้าง!N7</f>
        <v>0</v>
      </c>
      <c r="AB4" s="36">
        <f>AA4-Z4</f>
        <v>0</v>
      </c>
      <c r="AC4" s="51">
        <f>สรุปกรอบ!C7</f>
        <v>0</v>
      </c>
      <c r="AD4" s="35">
        <f>โครงสร้าง!H6+โครงสร้าง!H7</f>
        <v>0</v>
      </c>
      <c r="AE4" s="36">
        <f>AD4-AC4</f>
        <v>0</v>
      </c>
      <c r="AF4" s="50">
        <f>สรุปกรอบ!C22</f>
        <v>0</v>
      </c>
      <c r="AG4" s="36">
        <f>โครงสร้าง!H8+โครงสร้าง!H9</f>
        <v>0</v>
      </c>
      <c r="AH4" s="36">
        <f>AG4-AF4</f>
        <v>0</v>
      </c>
      <c r="AI4" s="50">
        <f>สรุปกรอบ!C8</f>
        <v>0</v>
      </c>
      <c r="AJ4" s="36">
        <f>โครงสร้าง!K6+โครงสร้าง!K7</f>
        <v>0</v>
      </c>
      <c r="AK4" s="36">
        <f>AJ4-AI4</f>
        <v>0</v>
      </c>
      <c r="AL4" s="50">
        <f>สรุปกรอบ!D25</f>
        <v>0</v>
      </c>
      <c r="AM4" s="36">
        <f>โครงสร้าง!K8</f>
        <v>0</v>
      </c>
      <c r="AN4" s="36">
        <f>AM4-AL4</f>
        <v>0</v>
      </c>
      <c r="AO4" s="50">
        <f>สรุปกรอบ!C9</f>
        <v>0</v>
      </c>
      <c r="AP4" s="36">
        <f>โครงสร้าง!N19+โครงสร้าง!N21+โครงสร้าง!N22+โครงสร้าง!B34+โครงสร้าง!B35+โครงสร้าง!B36+โครงสร้าง!E34+โครงสร้าง!E35+โครงสร้าง!H34+โครงสร้าง!H35+โครงสร้าง!H36+โครงสร้าง!K34+โครงสร้าง!K35+โครงสร้าง!K36+โครงสร้าง!B42+โครงสร้าง!B43+โครงสร้าง!B44+โครงสร้าง!E42+โครงสร้าง!E43+โครงสร้าง!E44+โครงสร้าง!H42+โครงสร้าง!H43+โครงสร้าง!H44+โครงสร้าง!K42+โครงสร้าง!K43+โครงสร้าง!H31</f>
        <v>0</v>
      </c>
      <c r="AQ4" s="36">
        <f>AP4-AO4</f>
        <v>0</v>
      </c>
      <c r="AR4" s="50">
        <f>สรุปกรอบ!C12</f>
        <v>0</v>
      </c>
      <c r="AS4" s="36">
        <f>โครงสร้าง!E6+โครงสร้าง!E7+โครงสร้าง!E8+โครงสร้าง!E9</f>
        <v>0</v>
      </c>
      <c r="AT4" s="36">
        <f>AS4-AR4</f>
        <v>0</v>
      </c>
      <c r="AU4" s="50">
        <f>สรุปกรอบ!C16</f>
        <v>0</v>
      </c>
      <c r="AV4" s="36">
        <f>โครงสร้าง!H20+โครงสร้าง!H22+โครงสร้าง!H24</f>
        <v>0</v>
      </c>
      <c r="AW4" s="36">
        <f>AV4-AU4</f>
        <v>0</v>
      </c>
      <c r="AX4" s="50">
        <f>สรุปกรอบ!C19</f>
        <v>0</v>
      </c>
      <c r="AY4" s="36">
        <f>โครงสร้าง!E19+โครงสร้าง!E20+โครงสร้าง!E21</f>
        <v>0</v>
      </c>
      <c r="AZ4" s="36">
        <f>AY4-AX4</f>
        <v>0</v>
      </c>
      <c r="BA4" s="50">
        <f>สรุปกรอบ!C35</f>
        <v>0</v>
      </c>
      <c r="BB4" s="36">
        <f>โครงสร้าง!K19+โครงสร้าง!K20+โครงสร้าง!N23+โครงสร้าง!N20+โครงสร้าง!N24</f>
        <v>0</v>
      </c>
      <c r="BC4" s="36">
        <f>BB4-BA4</f>
        <v>0</v>
      </c>
      <c r="BD4" s="50">
        <f>สรุปกรอบ!C45</f>
        <v>0</v>
      </c>
      <c r="BE4" s="36">
        <f>โครงสร้าง!B19+โครงสร้าง!B20+โครงสร้าง!B21</f>
        <v>0</v>
      </c>
      <c r="BF4" s="36">
        <f>BE4-BD4</f>
        <v>0</v>
      </c>
      <c r="BG4" s="50">
        <f>สรุปกรอบ!C29</f>
        <v>0</v>
      </c>
      <c r="BH4" s="36">
        <f>โครงสร้าง!H23</f>
        <v>0</v>
      </c>
      <c r="BI4" s="36">
        <f>BH4-BG4</f>
        <v>0</v>
      </c>
      <c r="BJ4" s="50">
        <f>สรุปกรอบ!C30</f>
        <v>0</v>
      </c>
      <c r="BK4" s="36">
        <f>โครงสร้าง!H19+โครงสร้าง!H21</f>
        <v>0</v>
      </c>
      <c r="BL4" s="36">
        <f>BK4-BJ4</f>
        <v>0</v>
      </c>
      <c r="BM4" s="50">
        <f>สรุปกรอบ!C26</f>
        <v>0</v>
      </c>
      <c r="BN4" s="36">
        <f>โครงสร้าง!N25+โครงสร้าง!N26</f>
        <v>0</v>
      </c>
      <c r="BO4" s="36">
        <f>BN4-BM4</f>
        <v>0</v>
      </c>
      <c r="BP4" s="50">
        <f>สรุปกรอบ!C48</f>
        <v>0</v>
      </c>
      <c r="BQ4" s="36">
        <f>โครงสร้าง!K24</f>
        <v>0</v>
      </c>
      <c r="BR4" s="36">
        <f>BQ4-BP4</f>
        <v>0</v>
      </c>
      <c r="BS4" s="50">
        <f>สรุปกรอบ!C42</f>
        <v>0</v>
      </c>
      <c r="BT4" s="36">
        <f>โครงสร้าง!N42+โครงสร้าง!N43</f>
        <v>0</v>
      </c>
      <c r="BU4" s="36">
        <f>BT4-BS4</f>
        <v>0</v>
      </c>
      <c r="BV4" s="50">
        <f>สรุปกรอบ!C31</f>
        <v>0</v>
      </c>
      <c r="BW4" s="36">
        <f>โครงสร้าง!E36+โครงสร้าง!E37+โครงสร้าง!E38</f>
        <v>0</v>
      </c>
      <c r="BX4" s="36">
        <f>BW4-BV4</f>
        <v>0</v>
      </c>
      <c r="BY4" s="50">
        <f>สรุปกรอบ!C38</f>
        <v>0</v>
      </c>
      <c r="BZ4" s="36">
        <f>โครงสร้าง!B15</f>
        <v>0</v>
      </c>
      <c r="CA4" s="36">
        <f>BZ4-BY4</f>
        <v>0</v>
      </c>
      <c r="CB4" s="50">
        <f>สรุปกรอบ!C39</f>
        <v>0</v>
      </c>
      <c r="CC4" s="36">
        <f>โครงสร้าง!K22+โครงสร้าง!K23</f>
        <v>0</v>
      </c>
      <c r="CD4" s="36">
        <f>CC4-CB4</f>
        <v>0</v>
      </c>
      <c r="CE4" s="50">
        <f>สรุปกรอบ!C49</f>
        <v>0</v>
      </c>
      <c r="CF4" s="36">
        <f>สรุปกรอบ!D49</f>
        <v>0</v>
      </c>
      <c r="CG4" s="36">
        <f>CF4-CE4</f>
        <v>0</v>
      </c>
      <c r="CH4" s="37"/>
      <c r="CI4" s="50">
        <f>สรุปกรอบ!C56</f>
        <v>0</v>
      </c>
      <c r="CJ4" s="39">
        <f>โครงสร้าง!B6</f>
        <v>0</v>
      </c>
      <c r="CK4" s="36">
        <f>CJ4-CI4</f>
        <v>0</v>
      </c>
      <c r="CL4" s="50">
        <f>สรุปกรอบ!C57</f>
        <v>0</v>
      </c>
      <c r="CM4" s="39">
        <f>โครงสร้าง!B10+โครงสร้าง!B16</f>
        <v>0</v>
      </c>
      <c r="CN4" s="36">
        <f>CM4-CL4</f>
        <v>0</v>
      </c>
      <c r="CO4" s="50">
        <f>สรุปกรอบ!C58</f>
        <v>0</v>
      </c>
      <c r="CP4" s="41">
        <f>โครงสร้าง!B7+โครงสร้าง!B8</f>
        <v>0</v>
      </c>
      <c r="CQ4" s="36">
        <f>CP4-CO4</f>
        <v>0</v>
      </c>
      <c r="CR4" s="50">
        <f>สรุปกรอบ!C59</f>
        <v>0</v>
      </c>
      <c r="CS4" s="39">
        <f>โครงสร้าง!B12+โครงสร้าง!B13+โครงสร้าง!B14</f>
        <v>0</v>
      </c>
      <c r="CT4" s="36">
        <f>CS4-CR4</f>
        <v>0</v>
      </c>
      <c r="CU4" s="50">
        <f>สรุปกรอบ!C60</f>
        <v>0</v>
      </c>
      <c r="CV4" s="39">
        <f>โครงสร้าง!B9+โครงสร้าง!B11</f>
        <v>0</v>
      </c>
      <c r="CW4" s="36">
        <f>CV4-CU4</f>
        <v>0</v>
      </c>
      <c r="CX4" s="50">
        <f>สรุปกรอบ!C61</f>
        <v>0</v>
      </c>
      <c r="CY4" s="40">
        <f>โครงสร้าง!K21</f>
        <v>0</v>
      </c>
      <c r="CZ4" s="36">
        <f>CY4-CX4</f>
        <v>0</v>
      </c>
      <c r="DA4" s="50">
        <f>CX4+CU4+CR4+CO4+CL4+CI4</f>
        <v>0</v>
      </c>
      <c r="DB4" s="40">
        <f>CY4+CV4+CS4+CP4+CM4+CJ4</f>
        <v>0</v>
      </c>
      <c r="DC4" s="36">
        <f>DB4-DA4</f>
        <v>0</v>
      </c>
      <c r="DD4" s="39">
        <f>DA4+CE4</f>
        <v>0</v>
      </c>
      <c r="DE4" s="40">
        <f>DB4+CF4</f>
        <v>0</v>
      </c>
      <c r="DF4" s="40">
        <f>DE4-DD4</f>
        <v>0</v>
      </c>
      <c r="DG4" s="46"/>
      <c r="DH4" s="47"/>
      <c r="DI4" s="48"/>
      <c r="DJ4" s="47"/>
      <c r="DK4" s="47"/>
      <c r="DL4" s="48"/>
      <c r="DM4" s="47"/>
      <c r="DN4" s="47"/>
      <c r="DO4" s="48"/>
      <c r="DP4" s="47"/>
      <c r="DQ4" s="47"/>
      <c r="DR4" s="47"/>
      <c r="DS4" s="47"/>
      <c r="DT4" s="47"/>
      <c r="DU4" s="47"/>
    </row>
    <row r="9" spans="1:125">
      <c r="CA9" s="42"/>
    </row>
    <row r="11" spans="1:125">
      <c r="BJ11" s="42"/>
    </row>
    <row r="14" spans="1:125">
      <c r="BT14" s="42"/>
    </row>
    <row r="16" spans="1:125">
      <c r="CA16" s="42"/>
    </row>
  </sheetData>
  <sheetProtection password="CC73" sheet="1" objects="1" scenarios="1"/>
  <mergeCells count="49">
    <mergeCell ref="AO2:AQ2"/>
    <mergeCell ref="AR2:AT2"/>
    <mergeCell ref="AU2:AW2"/>
    <mergeCell ref="CB2:CD2"/>
    <mergeCell ref="BA2:BC2"/>
    <mergeCell ref="BD2:BF2"/>
    <mergeCell ref="BG2:BI2"/>
    <mergeCell ref="BJ2:BL2"/>
    <mergeCell ref="BM2:BO2"/>
    <mergeCell ref="BY2:CA2"/>
    <mergeCell ref="BV2:BX2"/>
    <mergeCell ref="BP2:BR2"/>
    <mergeCell ref="BS2:BU2"/>
    <mergeCell ref="CE2:CG2"/>
    <mergeCell ref="DM2:DO2"/>
    <mergeCell ref="A1:A3"/>
    <mergeCell ref="B1:CD1"/>
    <mergeCell ref="CH1:CH3"/>
    <mergeCell ref="B2:B3"/>
    <mergeCell ref="C2:C3"/>
    <mergeCell ref="D2:D3"/>
    <mergeCell ref="E2:E3"/>
    <mergeCell ref="F2:F3"/>
    <mergeCell ref="AX2:AZ2"/>
    <mergeCell ref="G2:G3"/>
    <mergeCell ref="H2:J2"/>
    <mergeCell ref="K2:M2"/>
    <mergeCell ref="Z2:AB2"/>
    <mergeCell ref="AL2:AN2"/>
    <mergeCell ref="DS2:DU2"/>
    <mergeCell ref="CI1:DC1"/>
    <mergeCell ref="CR2:CT2"/>
    <mergeCell ref="CU2:CW2"/>
    <mergeCell ref="CX2:CZ2"/>
    <mergeCell ref="DA2:DC2"/>
    <mergeCell ref="DG2:DI2"/>
    <mergeCell ref="CO2:CQ2"/>
    <mergeCell ref="DD1:DF2"/>
    <mergeCell ref="CI2:CK2"/>
    <mergeCell ref="CL2:CN2"/>
    <mergeCell ref="DJ2:DL2"/>
    <mergeCell ref="DP2:DR2"/>
    <mergeCell ref="AC2:AE2"/>
    <mergeCell ref="AF2:AH2"/>
    <mergeCell ref="AI2:AK2"/>
    <mergeCell ref="N2:P2"/>
    <mergeCell ref="Q2:S2"/>
    <mergeCell ref="T2:V2"/>
    <mergeCell ref="W2:Y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CV8"/>
  <sheetViews>
    <sheetView topLeftCell="S1" zoomScale="70" zoomScaleNormal="70" workbookViewId="0">
      <selection activeCell="BD3" sqref="BD3"/>
    </sheetView>
  </sheetViews>
  <sheetFormatPr defaultRowHeight="14.25"/>
  <cols>
    <col min="3" max="3" width="15.625" customWidth="1"/>
    <col min="4" max="4" width="12.375" customWidth="1"/>
    <col min="5" max="5" width="28.75" customWidth="1"/>
    <col min="6" max="6" width="10.75" customWidth="1"/>
    <col min="7" max="7" width="6.75" customWidth="1"/>
    <col min="8" max="8" width="10.375" customWidth="1"/>
    <col min="9" max="13" width="6.75" customWidth="1"/>
    <col min="28" max="30" width="9.25" customWidth="1"/>
    <col min="98" max="98" width="19.25" customWidth="1"/>
    <col min="99" max="99" width="9.375" customWidth="1"/>
  </cols>
  <sheetData>
    <row r="1" spans="1:100" ht="51" customHeight="1">
      <c r="A1" s="62"/>
      <c r="B1" s="62"/>
      <c r="C1" s="62"/>
      <c r="D1" s="62"/>
      <c r="E1" s="62"/>
      <c r="F1" s="62"/>
      <c r="G1" s="63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</row>
    <row r="2" spans="1:100" ht="84" customHeight="1">
      <c r="A2" s="274" t="s">
        <v>72</v>
      </c>
      <c r="B2" s="271" t="s">
        <v>73</v>
      </c>
      <c r="C2" s="271" t="s">
        <v>74</v>
      </c>
      <c r="D2" s="271" t="s">
        <v>75</v>
      </c>
      <c r="E2" s="275" t="s">
        <v>106</v>
      </c>
      <c r="F2" s="271" t="s">
        <v>77</v>
      </c>
      <c r="G2" s="272" t="s">
        <v>0</v>
      </c>
      <c r="H2" s="272"/>
      <c r="I2" s="272"/>
      <c r="J2" s="272"/>
      <c r="K2" s="272"/>
      <c r="L2" s="272"/>
      <c r="M2" s="272"/>
      <c r="N2" s="272" t="s">
        <v>59</v>
      </c>
      <c r="O2" s="272"/>
      <c r="P2" s="272"/>
      <c r="Q2" s="272"/>
      <c r="R2" s="272"/>
      <c r="S2" s="272" t="s">
        <v>6</v>
      </c>
      <c r="T2" s="272"/>
      <c r="U2" s="272"/>
      <c r="V2" s="272"/>
      <c r="W2" s="272"/>
      <c r="X2" s="273" t="s">
        <v>8</v>
      </c>
      <c r="Y2" s="273"/>
      <c r="Z2" s="273"/>
      <c r="AA2" s="273"/>
      <c r="AB2" s="272" t="s">
        <v>12</v>
      </c>
      <c r="AC2" s="272"/>
      <c r="AD2" s="272"/>
      <c r="AE2" s="272" t="s">
        <v>13</v>
      </c>
      <c r="AF2" s="272"/>
      <c r="AG2" s="272"/>
      <c r="AH2" s="272"/>
      <c r="AI2" s="268" t="s">
        <v>16</v>
      </c>
      <c r="AJ2" s="269"/>
      <c r="AK2" s="269"/>
      <c r="AL2" s="270"/>
      <c r="AM2" s="272" t="s">
        <v>19</v>
      </c>
      <c r="AN2" s="272"/>
      <c r="AO2" s="272"/>
      <c r="AP2" s="272"/>
      <c r="AQ2" s="272"/>
      <c r="AR2" s="272"/>
      <c r="AS2" s="272"/>
      <c r="AT2" s="273" t="s">
        <v>123</v>
      </c>
      <c r="AU2" s="273"/>
      <c r="AV2" s="273"/>
      <c r="AW2" s="273"/>
      <c r="AX2" s="273"/>
      <c r="AY2" s="273"/>
      <c r="AZ2" s="273"/>
      <c r="BA2" s="273" t="s">
        <v>122</v>
      </c>
      <c r="BB2" s="273"/>
      <c r="BC2" s="273"/>
      <c r="BD2" s="273"/>
      <c r="BE2" s="273"/>
      <c r="BF2" s="273"/>
      <c r="BG2" s="273"/>
      <c r="BH2" s="273"/>
      <c r="BI2" s="273"/>
      <c r="BJ2" s="272" t="s">
        <v>30</v>
      </c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3" t="s">
        <v>67</v>
      </c>
      <c r="CT2" s="273"/>
      <c r="CU2" s="273"/>
      <c r="CV2" s="267" t="s">
        <v>127</v>
      </c>
    </row>
    <row r="3" spans="1:100" ht="232.15" customHeight="1">
      <c r="A3" s="274"/>
      <c r="B3" s="271"/>
      <c r="C3" s="271"/>
      <c r="D3" s="271"/>
      <c r="E3" s="275"/>
      <c r="F3" s="271"/>
      <c r="G3" s="66" t="s">
        <v>65</v>
      </c>
      <c r="H3" s="67" t="s">
        <v>110</v>
      </c>
      <c r="I3" s="66" t="s">
        <v>58</v>
      </c>
      <c r="J3" s="67" t="s">
        <v>111</v>
      </c>
      <c r="K3" s="66" t="s">
        <v>1</v>
      </c>
      <c r="L3" s="66" t="s">
        <v>2</v>
      </c>
      <c r="M3" s="65" t="s">
        <v>113</v>
      </c>
      <c r="N3" s="66" t="s">
        <v>3</v>
      </c>
      <c r="O3" s="66" t="s">
        <v>3</v>
      </c>
      <c r="P3" s="66" t="s">
        <v>4</v>
      </c>
      <c r="Q3" s="66" t="s">
        <v>5</v>
      </c>
      <c r="R3" s="64" t="s">
        <v>114</v>
      </c>
      <c r="S3" s="66" t="s">
        <v>7</v>
      </c>
      <c r="T3" s="66" t="s">
        <v>7</v>
      </c>
      <c r="U3" s="67" t="s">
        <v>63</v>
      </c>
      <c r="V3" s="67" t="s">
        <v>62</v>
      </c>
      <c r="W3" s="68" t="s">
        <v>115</v>
      </c>
      <c r="X3" s="66" t="s">
        <v>10</v>
      </c>
      <c r="Y3" s="66" t="s">
        <v>10</v>
      </c>
      <c r="Z3" s="66" t="s">
        <v>11</v>
      </c>
      <c r="AA3" s="69" t="s">
        <v>116</v>
      </c>
      <c r="AB3" s="59" t="s">
        <v>9</v>
      </c>
      <c r="AC3" s="59" t="s">
        <v>9</v>
      </c>
      <c r="AD3" s="64" t="s">
        <v>117</v>
      </c>
      <c r="AE3" s="66" t="s">
        <v>15</v>
      </c>
      <c r="AF3" s="66" t="s">
        <v>15</v>
      </c>
      <c r="AG3" s="66" t="s">
        <v>14</v>
      </c>
      <c r="AH3" s="65" t="s">
        <v>118</v>
      </c>
      <c r="AI3" s="66" t="s">
        <v>17</v>
      </c>
      <c r="AJ3" s="66" t="s">
        <v>17</v>
      </c>
      <c r="AK3" s="66" t="s">
        <v>18</v>
      </c>
      <c r="AL3" s="65" t="s">
        <v>119</v>
      </c>
      <c r="AM3" s="66" t="s">
        <v>20</v>
      </c>
      <c r="AN3" s="66" t="s">
        <v>52</v>
      </c>
      <c r="AO3" s="66" t="s">
        <v>20</v>
      </c>
      <c r="AP3" s="66" t="s">
        <v>21</v>
      </c>
      <c r="AQ3" s="66" t="s">
        <v>22</v>
      </c>
      <c r="AR3" s="66" t="s">
        <v>31</v>
      </c>
      <c r="AS3" s="65" t="s">
        <v>120</v>
      </c>
      <c r="AT3" s="66" t="s">
        <v>23</v>
      </c>
      <c r="AU3" s="66" t="s">
        <v>23</v>
      </c>
      <c r="AV3" s="66" t="s">
        <v>24</v>
      </c>
      <c r="AW3" s="67" t="s">
        <v>39</v>
      </c>
      <c r="AX3" s="66" t="s">
        <v>38</v>
      </c>
      <c r="AY3" s="66" t="s">
        <v>29</v>
      </c>
      <c r="AZ3" s="68" t="s">
        <v>121</v>
      </c>
      <c r="BA3" s="66" t="s">
        <v>26</v>
      </c>
      <c r="BB3" s="66" t="s">
        <v>53</v>
      </c>
      <c r="BC3" s="66" t="s">
        <v>26</v>
      </c>
      <c r="BD3" s="66" t="s">
        <v>27</v>
      </c>
      <c r="BE3" s="66" t="s">
        <v>23</v>
      </c>
      <c r="BF3" s="66" t="s">
        <v>28</v>
      </c>
      <c r="BG3" s="66" t="s">
        <v>40</v>
      </c>
      <c r="BH3" s="66" t="s">
        <v>41</v>
      </c>
      <c r="BI3" s="65" t="s">
        <v>124</v>
      </c>
      <c r="BJ3" s="66" t="s">
        <v>32</v>
      </c>
      <c r="BK3" s="70" t="s">
        <v>33</v>
      </c>
      <c r="BL3" s="66" t="s">
        <v>26</v>
      </c>
      <c r="BM3" s="66" t="s">
        <v>26</v>
      </c>
      <c r="BN3" s="66" t="s">
        <v>27</v>
      </c>
      <c r="BO3" s="71" t="s">
        <v>34</v>
      </c>
      <c r="BP3" s="66" t="s">
        <v>26</v>
      </c>
      <c r="BQ3" s="66" t="s">
        <v>26</v>
      </c>
      <c r="BR3" s="66" t="s">
        <v>35</v>
      </c>
      <c r="BS3" s="66" t="s">
        <v>43</v>
      </c>
      <c r="BT3" s="66" t="s">
        <v>44</v>
      </c>
      <c r="BU3" s="70" t="s">
        <v>42</v>
      </c>
      <c r="BV3" s="66" t="s">
        <v>26</v>
      </c>
      <c r="BW3" s="66" t="s">
        <v>26</v>
      </c>
      <c r="BX3" s="66" t="s">
        <v>27</v>
      </c>
      <c r="BY3" s="70" t="s">
        <v>47</v>
      </c>
      <c r="BZ3" s="66" t="s">
        <v>26</v>
      </c>
      <c r="CA3" s="66" t="s">
        <v>26</v>
      </c>
      <c r="CB3" s="66" t="s">
        <v>27</v>
      </c>
      <c r="CC3" s="71" t="s">
        <v>45</v>
      </c>
      <c r="CD3" s="66" t="s">
        <v>26</v>
      </c>
      <c r="CE3" s="66" t="s">
        <v>26</v>
      </c>
      <c r="CF3" s="66" t="s">
        <v>27</v>
      </c>
      <c r="CG3" s="71" t="s">
        <v>46</v>
      </c>
      <c r="CH3" s="66" t="s">
        <v>26</v>
      </c>
      <c r="CI3" s="66" t="s">
        <v>26</v>
      </c>
      <c r="CJ3" s="66" t="s">
        <v>27</v>
      </c>
      <c r="CK3" s="70" t="s">
        <v>48</v>
      </c>
      <c r="CL3" s="66" t="s">
        <v>26</v>
      </c>
      <c r="CM3" s="66" t="s">
        <v>26</v>
      </c>
      <c r="CN3" s="66" t="s">
        <v>27</v>
      </c>
      <c r="CO3" s="71" t="s">
        <v>66</v>
      </c>
      <c r="CP3" s="66" t="s">
        <v>26</v>
      </c>
      <c r="CQ3" s="66" t="s">
        <v>26</v>
      </c>
      <c r="CR3" s="65" t="s">
        <v>125</v>
      </c>
      <c r="CS3" s="66" t="s">
        <v>68</v>
      </c>
      <c r="CT3" s="67" t="s">
        <v>112</v>
      </c>
      <c r="CU3" s="65" t="s">
        <v>126</v>
      </c>
      <c r="CV3" s="267"/>
    </row>
    <row r="4" spans="1:100" ht="29.45" customHeight="1">
      <c r="A4" s="94"/>
      <c r="B4" s="90">
        <f>โครงสร้าง!N10</f>
        <v>0</v>
      </c>
      <c r="C4" s="90">
        <f>โครงสร้าง!N11</f>
        <v>0</v>
      </c>
      <c r="D4" s="90">
        <f>โครงสร้าง!N12</f>
        <v>0</v>
      </c>
      <c r="E4" s="90">
        <f>โครงสร้าง!N13</f>
        <v>0</v>
      </c>
      <c r="F4" s="90">
        <f>โครงสร้าง!N14</f>
        <v>0</v>
      </c>
      <c r="G4" s="91">
        <f>โครงสร้าง!B6</f>
        <v>0</v>
      </c>
      <c r="H4" s="61">
        <f>โครงสร้าง!B7+โครงสร้าง!B8+โครงสร้าง!B9</f>
        <v>0</v>
      </c>
      <c r="I4" s="91">
        <f>โครงสร้าง!B10+โครงสร้าง!B11</f>
        <v>0</v>
      </c>
      <c r="J4" s="91">
        <f>โครงสร้าง!B12+โครงสร้าง!B13</f>
        <v>0</v>
      </c>
      <c r="K4" s="61">
        <f>โครงสร้าง!B14</f>
        <v>0</v>
      </c>
      <c r="L4" s="61">
        <f>โครงสร้าง!B15+โครงสร้าง!B16</f>
        <v>0</v>
      </c>
      <c r="M4" s="91">
        <f>โครงสร้าง!B5</f>
        <v>0</v>
      </c>
      <c r="N4" s="61">
        <f>โครงสร้าง!E6</f>
        <v>0</v>
      </c>
      <c r="O4" s="61">
        <f>โครงสร้าง!E7</f>
        <v>0</v>
      </c>
      <c r="P4" s="61">
        <f>โครงสร้าง!E8</f>
        <v>0</v>
      </c>
      <c r="Q4" s="61">
        <f>โครงสร้าง!E9</f>
        <v>0</v>
      </c>
      <c r="R4" s="61">
        <f>โครงสร้าง!E5</f>
        <v>0</v>
      </c>
      <c r="S4" s="61">
        <f>โครงสร้าง!H6</f>
        <v>0</v>
      </c>
      <c r="T4" s="61">
        <f>โครงสร้าง!H7</f>
        <v>0</v>
      </c>
      <c r="U4" s="61">
        <f>โครงสร้าง!H8</f>
        <v>0</v>
      </c>
      <c r="V4" s="61">
        <f>โครงสร้าง!H9</f>
        <v>0</v>
      </c>
      <c r="W4" s="61">
        <f>โครงสร้าง!H5</f>
        <v>0</v>
      </c>
      <c r="X4" s="61">
        <f>โครงสร้าง!K6</f>
        <v>0</v>
      </c>
      <c r="Y4" s="61">
        <f>โครงสร้าง!K7</f>
        <v>0</v>
      </c>
      <c r="Z4" s="61">
        <f>โครงสร้าง!K8</f>
        <v>0</v>
      </c>
      <c r="AA4" s="61">
        <f>โครงสร้าง!K5</f>
        <v>0</v>
      </c>
      <c r="AB4" s="61">
        <f>โครงสร้าง!N6</f>
        <v>0</v>
      </c>
      <c r="AC4" s="61">
        <f>โครงสร้าง!N7</f>
        <v>0</v>
      </c>
      <c r="AD4" s="61">
        <f>โครงสร้าง!N5</f>
        <v>0</v>
      </c>
      <c r="AE4" s="61">
        <f>โครงสร้าง!B19</f>
        <v>0</v>
      </c>
      <c r="AF4" s="61">
        <f>โครงสร้าง!B20</f>
        <v>0</v>
      </c>
      <c r="AG4" s="61">
        <f>โครงสร้าง!B21</f>
        <v>0</v>
      </c>
      <c r="AH4" s="61">
        <f>โครงสร้าง!B18</f>
        <v>0</v>
      </c>
      <c r="AI4" s="61">
        <f>โครงสร้าง!E19</f>
        <v>0</v>
      </c>
      <c r="AJ4" s="61">
        <f>โครงสร้าง!E20</f>
        <v>0</v>
      </c>
      <c r="AK4" s="61">
        <f>โครงสร้าง!E21</f>
        <v>0</v>
      </c>
      <c r="AL4" s="61">
        <f>โครงสร้าง!E18</f>
        <v>0</v>
      </c>
      <c r="AM4" s="61">
        <f>โครงสร้าง!H19</f>
        <v>0</v>
      </c>
      <c r="AN4" s="61">
        <f>โครงสร้าง!H20</f>
        <v>0</v>
      </c>
      <c r="AO4" s="61">
        <f>โครงสร้าง!H21</f>
        <v>0</v>
      </c>
      <c r="AP4" s="61">
        <f>โครงสร้าง!H22</f>
        <v>0</v>
      </c>
      <c r="AQ4" s="61">
        <f>โครงสร้าง!H23</f>
        <v>0</v>
      </c>
      <c r="AR4" s="61">
        <f>โครงสร้าง!H24</f>
        <v>0</v>
      </c>
      <c r="AS4" s="61">
        <f>โครงสร้าง!H18</f>
        <v>0</v>
      </c>
      <c r="AT4" s="61">
        <f>โครงสร้าง!K19</f>
        <v>0</v>
      </c>
      <c r="AU4" s="61">
        <f>โครงสร้าง!K20</f>
        <v>0</v>
      </c>
      <c r="AV4" s="61">
        <f>โครงสร้าง!K21</f>
        <v>0</v>
      </c>
      <c r="AW4" s="61">
        <f>โครงสร้าง!K22</f>
        <v>0</v>
      </c>
      <c r="AX4" s="92">
        <f>โครงสร้าง!K23</f>
        <v>0</v>
      </c>
      <c r="AY4" s="61">
        <f>โครงสร้าง!K24</f>
        <v>0</v>
      </c>
      <c r="AZ4" s="92">
        <f>โครงสร้าง!K18</f>
        <v>0</v>
      </c>
      <c r="BA4" s="61">
        <f>โครงสร้าง!N19</f>
        <v>0</v>
      </c>
      <c r="BB4" s="61">
        <f>โครงสร้าง!N20</f>
        <v>0</v>
      </c>
      <c r="BC4" s="61">
        <f>โครงสร้าง!N21</f>
        <v>0</v>
      </c>
      <c r="BD4" s="61">
        <f>โครงสร้าง!N22</f>
        <v>0</v>
      </c>
      <c r="BE4" s="61">
        <f>โครงสร้าง!N23</f>
        <v>0</v>
      </c>
      <c r="BF4" s="61">
        <f>โครงสร้าง!N24</f>
        <v>0</v>
      </c>
      <c r="BG4" s="61">
        <f>โครงสร้าง!N25</f>
        <v>0</v>
      </c>
      <c r="BH4" s="61">
        <f>โครงสร้าง!N26</f>
        <v>0</v>
      </c>
      <c r="BI4" s="61">
        <f>โครงสร้าง!N18</f>
        <v>0</v>
      </c>
      <c r="BJ4" s="61">
        <f>โครงสร้าง!H31</f>
        <v>0</v>
      </c>
      <c r="BK4" s="61">
        <f>โครงสร้าง!B33</f>
        <v>0</v>
      </c>
      <c r="BL4" s="61">
        <f>โครงสร้าง!B34</f>
        <v>0</v>
      </c>
      <c r="BM4" s="61">
        <f>โครงสร้าง!B35</f>
        <v>0</v>
      </c>
      <c r="BN4" s="61">
        <f>โครงสร้าง!B36</f>
        <v>0</v>
      </c>
      <c r="BO4" s="61">
        <f>โครงสร้าง!E33</f>
        <v>0</v>
      </c>
      <c r="BP4" s="61">
        <f>โครงสร้าง!E34</f>
        <v>0</v>
      </c>
      <c r="BQ4" s="61">
        <f>โครงสร้าง!E35</f>
        <v>0</v>
      </c>
      <c r="BR4" s="61">
        <f>โครงสร้าง!E36</f>
        <v>0</v>
      </c>
      <c r="BS4" s="61">
        <f>โครงสร้าง!H38</f>
        <v>0</v>
      </c>
      <c r="BT4" s="61">
        <f>โครงสร้าง!H39</f>
        <v>0</v>
      </c>
      <c r="BU4" s="61">
        <f>โครงสร้าง!H33</f>
        <v>0</v>
      </c>
      <c r="BV4" s="61">
        <f>โครงสร้าง!H34</f>
        <v>0</v>
      </c>
      <c r="BW4" s="61">
        <f>โครงสร้าง!H35</f>
        <v>0</v>
      </c>
      <c r="BX4" s="61">
        <f>โครงสร้าง!H36</f>
        <v>0</v>
      </c>
      <c r="BY4" s="61">
        <f>โครงสร้าง!K33</f>
        <v>0</v>
      </c>
      <c r="BZ4" s="61">
        <f>โครงสร้าง!K34</f>
        <v>0</v>
      </c>
      <c r="CA4" s="61">
        <f>โครงสร้าง!K35</f>
        <v>0</v>
      </c>
      <c r="CB4" s="61">
        <f>โครงสร้าง!K36</f>
        <v>0</v>
      </c>
      <c r="CC4" s="61">
        <f>โครงสร้าง!B41</f>
        <v>0</v>
      </c>
      <c r="CD4" s="61">
        <f>โครงสร้าง!B42</f>
        <v>0</v>
      </c>
      <c r="CE4" s="61">
        <f>โครงสร้าง!B43</f>
        <v>0</v>
      </c>
      <c r="CF4" s="61">
        <f>โครงสร้าง!B44</f>
        <v>0</v>
      </c>
      <c r="CG4" s="61">
        <f>โครงสร้าง!E41</f>
        <v>0</v>
      </c>
      <c r="CH4" s="61">
        <f>โครงสร้าง!E42</f>
        <v>0</v>
      </c>
      <c r="CI4" s="61">
        <f>โครงสร้าง!E43</f>
        <v>0</v>
      </c>
      <c r="CJ4" s="61">
        <f>โครงสร้าง!E44</f>
        <v>0</v>
      </c>
      <c r="CK4" s="61">
        <f>โครงสร้าง!H41</f>
        <v>0</v>
      </c>
      <c r="CL4" s="61">
        <f>โครงสร้าง!H42</f>
        <v>0</v>
      </c>
      <c r="CM4" s="61">
        <f>โครงสร้าง!H43</f>
        <v>0</v>
      </c>
      <c r="CN4" s="61">
        <f>โครงสร้าง!H44</f>
        <v>0</v>
      </c>
      <c r="CO4" s="61">
        <f>โครงสร้าง!K41</f>
        <v>0</v>
      </c>
      <c r="CP4" s="61">
        <f>โครงสร้าง!K42</f>
        <v>0</v>
      </c>
      <c r="CQ4" s="61">
        <f>โครงสร้าง!K43</f>
        <v>0</v>
      </c>
      <c r="CR4" s="61">
        <f>โครงสร้าง!H30</f>
        <v>0</v>
      </c>
      <c r="CS4" s="93">
        <f>โครงสร้าง!N42</f>
        <v>0</v>
      </c>
      <c r="CT4" s="61">
        <f>โครงสร้าง!N43</f>
        <v>0</v>
      </c>
      <c r="CU4" s="61">
        <f>โครงสร้าง!N41</f>
        <v>0</v>
      </c>
      <c r="CV4" s="95">
        <f>โครงสร้าง!K2</f>
        <v>0</v>
      </c>
    </row>
    <row r="5" spans="1:100" ht="18">
      <c r="N5" s="19"/>
      <c r="O5" s="23"/>
      <c r="T5" s="19"/>
      <c r="CS5" s="60"/>
    </row>
    <row r="6" spans="1:100" ht="18">
      <c r="N6" s="19"/>
      <c r="O6" s="23"/>
      <c r="T6" s="57"/>
    </row>
    <row r="7" spans="1:100" ht="18">
      <c r="N7" s="23"/>
      <c r="O7" s="23"/>
      <c r="T7" s="58"/>
    </row>
    <row r="8" spans="1:100">
      <c r="N8" s="23"/>
      <c r="O8" s="23"/>
    </row>
  </sheetData>
  <sheetProtection password="CC73" sheet="1" objects="1" scenarios="1"/>
  <mergeCells count="19">
    <mergeCell ref="A2:A3"/>
    <mergeCell ref="B2:B3"/>
    <mergeCell ref="C2:C3"/>
    <mergeCell ref="D2:D3"/>
    <mergeCell ref="E2:E3"/>
    <mergeCell ref="CV2:CV3"/>
    <mergeCell ref="AI2:AL2"/>
    <mergeCell ref="F2:F3"/>
    <mergeCell ref="G2:M2"/>
    <mergeCell ref="N2:R2"/>
    <mergeCell ref="S2:W2"/>
    <mergeCell ref="X2:AA2"/>
    <mergeCell ref="AB2:AD2"/>
    <mergeCell ref="AE2:AH2"/>
    <mergeCell ref="AM2:AS2"/>
    <mergeCell ref="AT2:AZ2"/>
    <mergeCell ref="BA2:BI2"/>
    <mergeCell ref="BJ2:CR2"/>
    <mergeCell ref="CS2:CU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โครงสร้าง</vt:lpstr>
      <vt:lpstr>สรุปกรอบ</vt:lpstr>
      <vt:lpstr>สรุปสายงาน(ไม่ต้องกรอกข้อมูล)</vt:lpstr>
      <vt:lpstr>สรุปกลุ่มงานไม่ต้องกรอกข้อมูล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MOPH220NB1</dc:creator>
  <cp:lastModifiedBy>User</cp:lastModifiedBy>
  <cp:lastPrinted>2016-12-27T04:35:11Z</cp:lastPrinted>
  <dcterms:created xsi:type="dcterms:W3CDTF">2016-10-31T07:31:05Z</dcterms:created>
  <dcterms:modified xsi:type="dcterms:W3CDTF">2017-01-13T06:29:17Z</dcterms:modified>
</cp:coreProperties>
</file>